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9" i="1" l="1"/>
  <c r="U48" i="1"/>
  <c r="W47" i="1"/>
  <c r="V47" i="1"/>
  <c r="U47" i="1"/>
  <c r="T47" i="1"/>
  <c r="F45" i="1"/>
  <c r="F44" i="1"/>
  <c r="F43" i="1"/>
  <c r="F42" i="1"/>
  <c r="F41" i="1"/>
  <c r="F40" i="1"/>
  <c r="F39" i="1"/>
  <c r="F38" i="1"/>
  <c r="F37" i="1"/>
  <c r="F36" i="1"/>
  <c r="F35" i="1"/>
  <c r="F34" i="1"/>
  <c r="D33" i="1"/>
  <c r="F32" i="1"/>
  <c r="V30" i="1"/>
  <c r="F30" i="1"/>
  <c r="W29" i="1"/>
  <c r="F29" i="1"/>
  <c r="V28" i="1"/>
  <c r="F28" i="1"/>
  <c r="V27" i="1"/>
  <c r="F27" i="1"/>
  <c r="U26" i="1"/>
  <c r="U22" i="1" s="1"/>
  <c r="F26" i="1"/>
  <c r="T25" i="1"/>
  <c r="F25" i="1"/>
  <c r="V24" i="1"/>
  <c r="V22" i="1" s="1"/>
  <c r="F24" i="1"/>
  <c r="V23" i="1"/>
  <c r="F23" i="1"/>
  <c r="F22" i="1" s="1"/>
  <c r="W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D22" i="1"/>
  <c r="U21" i="1"/>
  <c r="F21" i="1"/>
  <c r="T20" i="1"/>
  <c r="F20" i="1"/>
  <c r="T19" i="1"/>
  <c r="T16" i="1" s="1"/>
  <c r="F19" i="1"/>
  <c r="V18" i="1"/>
  <c r="F18" i="1"/>
  <c r="U17" i="1"/>
  <c r="U16" i="1" s="1"/>
  <c r="F17" i="1"/>
  <c r="F16" i="1" s="1"/>
  <c r="W16" i="1"/>
  <c r="V16" i="1"/>
  <c r="S16" i="1"/>
  <c r="R16" i="1"/>
  <c r="Q16" i="1"/>
  <c r="Q51" i="1" s="1"/>
  <c r="P16" i="1"/>
  <c r="O16" i="1"/>
  <c r="N16" i="1"/>
  <c r="M16" i="1"/>
  <c r="M51" i="1" s="1"/>
  <c r="L16" i="1"/>
  <c r="K16" i="1"/>
  <c r="J16" i="1"/>
  <c r="I16" i="1"/>
  <c r="I51" i="1" s="1"/>
  <c r="H16" i="1"/>
  <c r="G16" i="1"/>
  <c r="D16" i="1"/>
  <c r="D51" i="1" s="1"/>
  <c r="U15" i="1"/>
  <c r="U9" i="1" s="1"/>
  <c r="F15" i="1"/>
  <c r="U14" i="1"/>
  <c r="F14" i="1"/>
  <c r="T13" i="1"/>
  <c r="F13" i="1"/>
  <c r="T12" i="1"/>
  <c r="F12" i="1"/>
  <c r="T11" i="1"/>
  <c r="F11" i="1"/>
  <c r="T10" i="1"/>
  <c r="F10" i="1"/>
  <c r="F9" i="1" s="1"/>
  <c r="W9" i="1"/>
  <c r="W51" i="1" s="1"/>
  <c r="V9" i="1"/>
  <c r="V51" i="1" s="1"/>
  <c r="T9" i="1"/>
  <c r="T51" i="1" s="1"/>
  <c r="S9" i="1"/>
  <c r="S51" i="1" s="1"/>
  <c r="R9" i="1"/>
  <c r="R51" i="1" s="1"/>
  <c r="R52" i="1" s="1"/>
  <c r="Q9" i="1"/>
  <c r="P9" i="1"/>
  <c r="P51" i="1" s="1"/>
  <c r="P52" i="1" s="1"/>
  <c r="O9" i="1"/>
  <c r="O51" i="1" s="1"/>
  <c r="N9" i="1"/>
  <c r="N51" i="1" s="1"/>
  <c r="N52" i="1" s="1"/>
  <c r="M9" i="1"/>
  <c r="L9" i="1"/>
  <c r="L51" i="1" s="1"/>
  <c r="L52" i="1" s="1"/>
  <c r="K9" i="1"/>
  <c r="K51" i="1" s="1"/>
  <c r="J9" i="1"/>
  <c r="J51" i="1" s="1"/>
  <c r="I9" i="1"/>
  <c r="H9" i="1"/>
  <c r="H51" i="1" s="1"/>
  <c r="G9" i="1"/>
  <c r="G51" i="1" s="1"/>
  <c r="D9" i="1"/>
  <c r="U51" i="1" l="1"/>
  <c r="I52" i="1"/>
  <c r="G52" i="1"/>
  <c r="F51" i="1"/>
  <c r="J52" i="1" s="1"/>
  <c r="H52" i="1"/>
  <c r="K52" i="1" l="1"/>
</calcChain>
</file>

<file path=xl/sharedStrings.xml><?xml version="1.0" encoding="utf-8"?>
<sst xmlns="http://schemas.openxmlformats.org/spreadsheetml/2006/main" count="125" uniqueCount="85">
  <si>
    <t>Uniwersytet Opolski</t>
  </si>
  <si>
    <t>PLAN STUDIÓW</t>
  </si>
  <si>
    <r>
      <t>Kierunek studiów:</t>
    </r>
    <r>
      <rPr>
        <b/>
        <sz val="7"/>
        <rFont val="Arial"/>
        <family val="2"/>
        <charset val="238"/>
      </rPr>
      <t xml:space="preserve"> EKONOMIA ( studia II stopnia - stacjonarne )</t>
    </r>
  </si>
  <si>
    <t>Specjalność: Sustainable development</t>
  </si>
  <si>
    <t>Lp.</t>
  </si>
  <si>
    <t>Kody USOS</t>
  </si>
  <si>
    <t>Nazwa przedmiotu</t>
  </si>
  <si>
    <t>Punkty ECTS</t>
  </si>
  <si>
    <t>Forma zaliczenia</t>
  </si>
  <si>
    <t>Liczba godzin zajęć</t>
  </si>
  <si>
    <t>Rozkład godzin zajęć</t>
  </si>
  <si>
    <t>Liczba pkt. ECTS</t>
  </si>
  <si>
    <t>Razem</t>
  </si>
  <si>
    <t>Wykłady</t>
  </si>
  <si>
    <t>Ćwiczenia</t>
  </si>
  <si>
    <t>Konwersatoria</t>
  </si>
  <si>
    <t>Laboratoria</t>
  </si>
  <si>
    <t>Seminaria</t>
  </si>
  <si>
    <t>I rok</t>
  </si>
  <si>
    <t>II rok</t>
  </si>
  <si>
    <t>S 1</t>
  </si>
  <si>
    <t>S 2</t>
  </si>
  <si>
    <t>S 3</t>
  </si>
  <si>
    <t>S 4</t>
  </si>
  <si>
    <t>S1</t>
  </si>
  <si>
    <t>S2</t>
  </si>
  <si>
    <t>S3</t>
  </si>
  <si>
    <t>S4</t>
  </si>
  <si>
    <t>w</t>
  </si>
  <si>
    <t>ćw</t>
  </si>
  <si>
    <t>Przedmioty podstawowe</t>
  </si>
  <si>
    <t>Macroeconomics 2</t>
  </si>
  <si>
    <t>E</t>
  </si>
  <si>
    <t>History of Economic Thought</t>
  </si>
  <si>
    <t>Economic Law</t>
  </si>
  <si>
    <t xml:space="preserve">Statistical Reasoning </t>
  </si>
  <si>
    <t>Economitrix and Economic Prognosis</t>
  </si>
  <si>
    <t>Managerial Economics</t>
  </si>
  <si>
    <t>Przedmioty kierunkowe</t>
  </si>
  <si>
    <t>Maths and Economics</t>
  </si>
  <si>
    <t xml:space="preserve">International Economy </t>
  </si>
  <si>
    <t>zo</t>
  </si>
  <si>
    <t xml:space="preserve">Human Resources Management </t>
  </si>
  <si>
    <t xml:space="preserve">Financial Markets </t>
  </si>
  <si>
    <t>Economic Projects Evaluation - Methods</t>
  </si>
  <si>
    <t xml:space="preserve">Przedmioty specjalizacyjne </t>
  </si>
  <si>
    <t>Transport infrastructure and regional development</t>
  </si>
  <si>
    <t>Marketing for sustainable development</t>
  </si>
  <si>
    <t>Principies of sustainable development and introduction to ecology</t>
  </si>
  <si>
    <t>Sustainable urban and regional development</t>
  </si>
  <si>
    <t>Sustainable business - integrated management systems</t>
  </si>
  <si>
    <t>Institutional fundaments of urban and regional sustainable development</t>
  </si>
  <si>
    <t>Sustainable development and globalisation</t>
  </si>
  <si>
    <t>Co-operation knowledge and system change management for urban and regional development</t>
  </si>
  <si>
    <t xml:space="preserve">Badania naukowe </t>
  </si>
  <si>
    <t>Seminarium magisterskie</t>
  </si>
  <si>
    <t>Kursy stałe wydziałowe (wybór 2 przedmiotów w semestrach 2-4 - każdy przedmiot 3 ECTS)</t>
  </si>
  <si>
    <t>Environmental management systems</t>
  </si>
  <si>
    <t>Ecocnomics of European Integration</t>
  </si>
  <si>
    <t>Personal finance</t>
  </si>
  <si>
    <t>Spatial planning and sustainable development</t>
  </si>
  <si>
    <t>Sustainability oriented innovation economics</t>
  </si>
  <si>
    <t>Consumption Theory</t>
  </si>
  <si>
    <t>Behavioural economics</t>
  </si>
  <si>
    <t>Local development strategies and policies</t>
  </si>
  <si>
    <t>Public finance</t>
  </si>
  <si>
    <t>Theory of economic growth</t>
  </si>
  <si>
    <t>Real estate market</t>
  </si>
  <si>
    <t>ISO 14000 Series</t>
  </si>
  <si>
    <t>Kursy zmienne ogólnouczelniane (wybór 1                      przedmiotu w semestrze - każdy przedmiot 2 ECTS)</t>
  </si>
  <si>
    <t>Przedmiot humanistyczny 1</t>
  </si>
  <si>
    <t>Przedmiot humanistyczny 2</t>
  </si>
  <si>
    <t>Przedmiot humanistyczny 3</t>
  </si>
  <si>
    <t>SUMA</t>
  </si>
  <si>
    <t>Uwagi:</t>
  </si>
  <si>
    <t xml:space="preserve">1. Punkty ECTS za seminarium: sem 3 - 2 pkt; sem 4 - 20 pkt </t>
  </si>
  <si>
    <t>2. Kursy stałe wydziałowe:</t>
  </si>
  <si>
    <t>W ramach kursów stałych w ciągu semestru (od 2 do 4) student wybiera dwa przedmioty z listy za 3 pkt ECTS</t>
  </si>
  <si>
    <t>3. Kursy zmienne ogólnouczeniane:</t>
  </si>
  <si>
    <t xml:space="preserve">W ramach kursów zmiennych ogólnouczelnianych w danym semestrze (od 2 do 4) student wybiera jeden z przedmiotów bloku humanistycznego (2 pkt ECTS) </t>
  </si>
  <si>
    <t>Szkolenie BHP: 1 semestr - 4 godz.</t>
  </si>
  <si>
    <t>Przysposobienie biblioteczne: 1 semestr - 2 godz.</t>
  </si>
  <si>
    <r>
      <t xml:space="preserve">Oznaczenia: </t>
    </r>
    <r>
      <rPr>
        <sz val="7"/>
        <rFont val="Arial"/>
        <family val="2"/>
        <charset val="238"/>
      </rPr>
      <t>E - egzamin; ZO - zaliczenie na ocenę; Zal - zaliczenie bez oceny</t>
    </r>
  </si>
  <si>
    <t>Z a t w i e r d z a m</t>
  </si>
  <si>
    <t>od roku akademickiego 2017/2018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</si>
</sst>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"/>
      <color indexed="10"/>
      <name val="Arial"/>
      <family val="2"/>
      <charset val="238"/>
    </font>
    <font>
      <b/>
      <sz val="7"/>
      <color indexed="10"/>
      <name val="Arial"/>
      <family val="2"/>
      <charset val="238"/>
    </font>
    <font>
      <sz val="10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07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12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center" vertical="center" textRotation="90"/>
    </xf>
    <xf numFmtId="0" fontId="3" fillId="0" borderId="14" xfId="0" applyFont="1" applyFill="1" applyBorder="1" applyAlignment="1">
      <alignment horizontal="center" vertical="center" textRotation="90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20" xfId="0" applyFont="1" applyFill="1" applyBorder="1" applyAlignment="1">
      <alignment horizontal="center" vertical="center" textRotation="90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textRotation="90"/>
    </xf>
    <xf numFmtId="0" fontId="3" fillId="0" borderId="25" xfId="0" applyFont="1" applyFill="1" applyBorder="1" applyAlignment="1">
      <alignment horizontal="center" vertical="center" textRotation="90"/>
    </xf>
    <xf numFmtId="0" fontId="3" fillId="0" borderId="23" xfId="0" applyFont="1" applyFill="1" applyBorder="1" applyAlignment="1">
      <alignment horizontal="center" vertical="center" textRotation="90"/>
    </xf>
    <xf numFmtId="0" fontId="3" fillId="0" borderId="26" xfId="0" applyFont="1" applyFill="1" applyBorder="1" applyAlignment="1">
      <alignment horizontal="center" vertical="center" textRotation="90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1" fontId="3" fillId="3" borderId="28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1" fontId="2" fillId="0" borderId="9" xfId="0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1" fontId="2" fillId="0" borderId="28" xfId="0" applyNumberFormat="1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" fontId="2" fillId="3" borderId="28" xfId="0" applyNumberFormat="1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9" fontId="3" fillId="0" borderId="0" xfId="1" applyFont="1" applyFill="1" applyBorder="1" applyAlignment="1">
      <alignment vertical="center"/>
    </xf>
    <xf numFmtId="0" fontId="3" fillId="0" borderId="3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2" applyFont="1" applyAlignment="1">
      <alignment horizontal="center" vertical="center"/>
    </xf>
  </cellXfs>
  <cellStyles count="3">
    <cellStyle name="Normalny" xfId="0" builtinId="0"/>
    <cellStyle name="Normalny_Siatka WT mag - zao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workbookViewId="0">
      <selection activeCell="C4" sqref="C4"/>
    </sheetView>
  </sheetViews>
  <sheetFormatPr defaultRowHeight="9.75" x14ac:dyDescent="0.25"/>
  <cols>
    <col min="1" max="1" width="3.7109375" style="5" customWidth="1"/>
    <col min="2" max="2" width="6.42578125" style="99" customWidth="1"/>
    <col min="3" max="3" width="33.5703125" style="100" customWidth="1"/>
    <col min="4" max="4" width="6.85546875" style="99" customWidth="1"/>
    <col min="5" max="5" width="3.85546875" style="3" customWidth="1"/>
    <col min="6" max="6" width="5.42578125" style="3" customWidth="1"/>
    <col min="7" max="11" width="4.5703125" style="3" customWidth="1"/>
    <col min="12" max="19" width="4.85546875" style="3" customWidth="1"/>
    <col min="20" max="23" width="4.85546875" style="5" customWidth="1"/>
    <col min="24" max="256" width="9.140625" style="3"/>
    <col min="257" max="257" width="3.7109375" style="3" customWidth="1"/>
    <col min="258" max="258" width="6.42578125" style="3" customWidth="1"/>
    <col min="259" max="259" width="33.5703125" style="3" customWidth="1"/>
    <col min="260" max="260" width="6.85546875" style="3" customWidth="1"/>
    <col min="261" max="261" width="3.85546875" style="3" customWidth="1"/>
    <col min="262" max="262" width="5.42578125" style="3" customWidth="1"/>
    <col min="263" max="267" width="4.5703125" style="3" customWidth="1"/>
    <col min="268" max="279" width="4.85546875" style="3" customWidth="1"/>
    <col min="280" max="512" width="9.140625" style="3"/>
    <col min="513" max="513" width="3.7109375" style="3" customWidth="1"/>
    <col min="514" max="514" width="6.42578125" style="3" customWidth="1"/>
    <col min="515" max="515" width="33.5703125" style="3" customWidth="1"/>
    <col min="516" max="516" width="6.85546875" style="3" customWidth="1"/>
    <col min="517" max="517" width="3.85546875" style="3" customWidth="1"/>
    <col min="518" max="518" width="5.42578125" style="3" customWidth="1"/>
    <col min="519" max="523" width="4.5703125" style="3" customWidth="1"/>
    <col min="524" max="535" width="4.85546875" style="3" customWidth="1"/>
    <col min="536" max="768" width="9.140625" style="3"/>
    <col min="769" max="769" width="3.7109375" style="3" customWidth="1"/>
    <col min="770" max="770" width="6.42578125" style="3" customWidth="1"/>
    <col min="771" max="771" width="33.5703125" style="3" customWidth="1"/>
    <col min="772" max="772" width="6.85546875" style="3" customWidth="1"/>
    <col min="773" max="773" width="3.85546875" style="3" customWidth="1"/>
    <col min="774" max="774" width="5.42578125" style="3" customWidth="1"/>
    <col min="775" max="779" width="4.5703125" style="3" customWidth="1"/>
    <col min="780" max="791" width="4.85546875" style="3" customWidth="1"/>
    <col min="792" max="1024" width="9.140625" style="3"/>
    <col min="1025" max="1025" width="3.7109375" style="3" customWidth="1"/>
    <col min="1026" max="1026" width="6.42578125" style="3" customWidth="1"/>
    <col min="1027" max="1027" width="33.5703125" style="3" customWidth="1"/>
    <col min="1028" max="1028" width="6.85546875" style="3" customWidth="1"/>
    <col min="1029" max="1029" width="3.85546875" style="3" customWidth="1"/>
    <col min="1030" max="1030" width="5.42578125" style="3" customWidth="1"/>
    <col min="1031" max="1035" width="4.5703125" style="3" customWidth="1"/>
    <col min="1036" max="1047" width="4.85546875" style="3" customWidth="1"/>
    <col min="1048" max="1280" width="9.140625" style="3"/>
    <col min="1281" max="1281" width="3.7109375" style="3" customWidth="1"/>
    <col min="1282" max="1282" width="6.42578125" style="3" customWidth="1"/>
    <col min="1283" max="1283" width="33.5703125" style="3" customWidth="1"/>
    <col min="1284" max="1284" width="6.85546875" style="3" customWidth="1"/>
    <col min="1285" max="1285" width="3.85546875" style="3" customWidth="1"/>
    <col min="1286" max="1286" width="5.42578125" style="3" customWidth="1"/>
    <col min="1287" max="1291" width="4.5703125" style="3" customWidth="1"/>
    <col min="1292" max="1303" width="4.85546875" style="3" customWidth="1"/>
    <col min="1304" max="1536" width="9.140625" style="3"/>
    <col min="1537" max="1537" width="3.7109375" style="3" customWidth="1"/>
    <col min="1538" max="1538" width="6.42578125" style="3" customWidth="1"/>
    <col min="1539" max="1539" width="33.5703125" style="3" customWidth="1"/>
    <col min="1540" max="1540" width="6.85546875" style="3" customWidth="1"/>
    <col min="1541" max="1541" width="3.85546875" style="3" customWidth="1"/>
    <col min="1542" max="1542" width="5.42578125" style="3" customWidth="1"/>
    <col min="1543" max="1547" width="4.5703125" style="3" customWidth="1"/>
    <col min="1548" max="1559" width="4.85546875" style="3" customWidth="1"/>
    <col min="1560" max="1792" width="9.140625" style="3"/>
    <col min="1793" max="1793" width="3.7109375" style="3" customWidth="1"/>
    <col min="1794" max="1794" width="6.42578125" style="3" customWidth="1"/>
    <col min="1795" max="1795" width="33.5703125" style="3" customWidth="1"/>
    <col min="1796" max="1796" width="6.85546875" style="3" customWidth="1"/>
    <col min="1797" max="1797" width="3.85546875" style="3" customWidth="1"/>
    <col min="1798" max="1798" width="5.42578125" style="3" customWidth="1"/>
    <col min="1799" max="1803" width="4.5703125" style="3" customWidth="1"/>
    <col min="1804" max="1815" width="4.85546875" style="3" customWidth="1"/>
    <col min="1816" max="2048" width="9.140625" style="3"/>
    <col min="2049" max="2049" width="3.7109375" style="3" customWidth="1"/>
    <col min="2050" max="2050" width="6.42578125" style="3" customWidth="1"/>
    <col min="2051" max="2051" width="33.5703125" style="3" customWidth="1"/>
    <col min="2052" max="2052" width="6.85546875" style="3" customWidth="1"/>
    <col min="2053" max="2053" width="3.85546875" style="3" customWidth="1"/>
    <col min="2054" max="2054" width="5.42578125" style="3" customWidth="1"/>
    <col min="2055" max="2059" width="4.5703125" style="3" customWidth="1"/>
    <col min="2060" max="2071" width="4.85546875" style="3" customWidth="1"/>
    <col min="2072" max="2304" width="9.140625" style="3"/>
    <col min="2305" max="2305" width="3.7109375" style="3" customWidth="1"/>
    <col min="2306" max="2306" width="6.42578125" style="3" customWidth="1"/>
    <col min="2307" max="2307" width="33.5703125" style="3" customWidth="1"/>
    <col min="2308" max="2308" width="6.85546875" style="3" customWidth="1"/>
    <col min="2309" max="2309" width="3.85546875" style="3" customWidth="1"/>
    <col min="2310" max="2310" width="5.42578125" style="3" customWidth="1"/>
    <col min="2311" max="2315" width="4.5703125" style="3" customWidth="1"/>
    <col min="2316" max="2327" width="4.85546875" style="3" customWidth="1"/>
    <col min="2328" max="2560" width="9.140625" style="3"/>
    <col min="2561" max="2561" width="3.7109375" style="3" customWidth="1"/>
    <col min="2562" max="2562" width="6.42578125" style="3" customWidth="1"/>
    <col min="2563" max="2563" width="33.5703125" style="3" customWidth="1"/>
    <col min="2564" max="2564" width="6.85546875" style="3" customWidth="1"/>
    <col min="2565" max="2565" width="3.85546875" style="3" customWidth="1"/>
    <col min="2566" max="2566" width="5.42578125" style="3" customWidth="1"/>
    <col min="2567" max="2571" width="4.5703125" style="3" customWidth="1"/>
    <col min="2572" max="2583" width="4.85546875" style="3" customWidth="1"/>
    <col min="2584" max="2816" width="9.140625" style="3"/>
    <col min="2817" max="2817" width="3.7109375" style="3" customWidth="1"/>
    <col min="2818" max="2818" width="6.42578125" style="3" customWidth="1"/>
    <col min="2819" max="2819" width="33.5703125" style="3" customWidth="1"/>
    <col min="2820" max="2820" width="6.85546875" style="3" customWidth="1"/>
    <col min="2821" max="2821" width="3.85546875" style="3" customWidth="1"/>
    <col min="2822" max="2822" width="5.42578125" style="3" customWidth="1"/>
    <col min="2823" max="2827" width="4.5703125" style="3" customWidth="1"/>
    <col min="2828" max="2839" width="4.85546875" style="3" customWidth="1"/>
    <col min="2840" max="3072" width="9.140625" style="3"/>
    <col min="3073" max="3073" width="3.7109375" style="3" customWidth="1"/>
    <col min="3074" max="3074" width="6.42578125" style="3" customWidth="1"/>
    <col min="3075" max="3075" width="33.5703125" style="3" customWidth="1"/>
    <col min="3076" max="3076" width="6.85546875" style="3" customWidth="1"/>
    <col min="3077" max="3077" width="3.85546875" style="3" customWidth="1"/>
    <col min="3078" max="3078" width="5.42578125" style="3" customWidth="1"/>
    <col min="3079" max="3083" width="4.5703125" style="3" customWidth="1"/>
    <col min="3084" max="3095" width="4.85546875" style="3" customWidth="1"/>
    <col min="3096" max="3328" width="9.140625" style="3"/>
    <col min="3329" max="3329" width="3.7109375" style="3" customWidth="1"/>
    <col min="3330" max="3330" width="6.42578125" style="3" customWidth="1"/>
    <col min="3331" max="3331" width="33.5703125" style="3" customWidth="1"/>
    <col min="3332" max="3332" width="6.85546875" style="3" customWidth="1"/>
    <col min="3333" max="3333" width="3.85546875" style="3" customWidth="1"/>
    <col min="3334" max="3334" width="5.42578125" style="3" customWidth="1"/>
    <col min="3335" max="3339" width="4.5703125" style="3" customWidth="1"/>
    <col min="3340" max="3351" width="4.85546875" style="3" customWidth="1"/>
    <col min="3352" max="3584" width="9.140625" style="3"/>
    <col min="3585" max="3585" width="3.7109375" style="3" customWidth="1"/>
    <col min="3586" max="3586" width="6.42578125" style="3" customWidth="1"/>
    <col min="3587" max="3587" width="33.5703125" style="3" customWidth="1"/>
    <col min="3588" max="3588" width="6.85546875" style="3" customWidth="1"/>
    <col min="3589" max="3589" width="3.85546875" style="3" customWidth="1"/>
    <col min="3590" max="3590" width="5.42578125" style="3" customWidth="1"/>
    <col min="3591" max="3595" width="4.5703125" style="3" customWidth="1"/>
    <col min="3596" max="3607" width="4.85546875" style="3" customWidth="1"/>
    <col min="3608" max="3840" width="9.140625" style="3"/>
    <col min="3841" max="3841" width="3.7109375" style="3" customWidth="1"/>
    <col min="3842" max="3842" width="6.42578125" style="3" customWidth="1"/>
    <col min="3843" max="3843" width="33.5703125" style="3" customWidth="1"/>
    <col min="3844" max="3844" width="6.85546875" style="3" customWidth="1"/>
    <col min="3845" max="3845" width="3.85546875" style="3" customWidth="1"/>
    <col min="3846" max="3846" width="5.42578125" style="3" customWidth="1"/>
    <col min="3847" max="3851" width="4.5703125" style="3" customWidth="1"/>
    <col min="3852" max="3863" width="4.85546875" style="3" customWidth="1"/>
    <col min="3864" max="4096" width="9.140625" style="3"/>
    <col min="4097" max="4097" width="3.7109375" style="3" customWidth="1"/>
    <col min="4098" max="4098" width="6.42578125" style="3" customWidth="1"/>
    <col min="4099" max="4099" width="33.5703125" style="3" customWidth="1"/>
    <col min="4100" max="4100" width="6.85546875" style="3" customWidth="1"/>
    <col min="4101" max="4101" width="3.85546875" style="3" customWidth="1"/>
    <col min="4102" max="4102" width="5.42578125" style="3" customWidth="1"/>
    <col min="4103" max="4107" width="4.5703125" style="3" customWidth="1"/>
    <col min="4108" max="4119" width="4.85546875" style="3" customWidth="1"/>
    <col min="4120" max="4352" width="9.140625" style="3"/>
    <col min="4353" max="4353" width="3.7109375" style="3" customWidth="1"/>
    <col min="4354" max="4354" width="6.42578125" style="3" customWidth="1"/>
    <col min="4355" max="4355" width="33.5703125" style="3" customWidth="1"/>
    <col min="4356" max="4356" width="6.85546875" style="3" customWidth="1"/>
    <col min="4357" max="4357" width="3.85546875" style="3" customWidth="1"/>
    <col min="4358" max="4358" width="5.42578125" style="3" customWidth="1"/>
    <col min="4359" max="4363" width="4.5703125" style="3" customWidth="1"/>
    <col min="4364" max="4375" width="4.85546875" style="3" customWidth="1"/>
    <col min="4376" max="4608" width="9.140625" style="3"/>
    <col min="4609" max="4609" width="3.7109375" style="3" customWidth="1"/>
    <col min="4610" max="4610" width="6.42578125" style="3" customWidth="1"/>
    <col min="4611" max="4611" width="33.5703125" style="3" customWidth="1"/>
    <col min="4612" max="4612" width="6.85546875" style="3" customWidth="1"/>
    <col min="4613" max="4613" width="3.85546875" style="3" customWidth="1"/>
    <col min="4614" max="4614" width="5.42578125" style="3" customWidth="1"/>
    <col min="4615" max="4619" width="4.5703125" style="3" customWidth="1"/>
    <col min="4620" max="4631" width="4.85546875" style="3" customWidth="1"/>
    <col min="4632" max="4864" width="9.140625" style="3"/>
    <col min="4865" max="4865" width="3.7109375" style="3" customWidth="1"/>
    <col min="4866" max="4866" width="6.42578125" style="3" customWidth="1"/>
    <col min="4867" max="4867" width="33.5703125" style="3" customWidth="1"/>
    <col min="4868" max="4868" width="6.85546875" style="3" customWidth="1"/>
    <col min="4869" max="4869" width="3.85546875" style="3" customWidth="1"/>
    <col min="4870" max="4870" width="5.42578125" style="3" customWidth="1"/>
    <col min="4871" max="4875" width="4.5703125" style="3" customWidth="1"/>
    <col min="4876" max="4887" width="4.85546875" style="3" customWidth="1"/>
    <col min="4888" max="5120" width="9.140625" style="3"/>
    <col min="5121" max="5121" width="3.7109375" style="3" customWidth="1"/>
    <col min="5122" max="5122" width="6.42578125" style="3" customWidth="1"/>
    <col min="5123" max="5123" width="33.5703125" style="3" customWidth="1"/>
    <col min="5124" max="5124" width="6.85546875" style="3" customWidth="1"/>
    <col min="5125" max="5125" width="3.85546875" style="3" customWidth="1"/>
    <col min="5126" max="5126" width="5.42578125" style="3" customWidth="1"/>
    <col min="5127" max="5131" width="4.5703125" style="3" customWidth="1"/>
    <col min="5132" max="5143" width="4.85546875" style="3" customWidth="1"/>
    <col min="5144" max="5376" width="9.140625" style="3"/>
    <col min="5377" max="5377" width="3.7109375" style="3" customWidth="1"/>
    <col min="5378" max="5378" width="6.42578125" style="3" customWidth="1"/>
    <col min="5379" max="5379" width="33.5703125" style="3" customWidth="1"/>
    <col min="5380" max="5380" width="6.85546875" style="3" customWidth="1"/>
    <col min="5381" max="5381" width="3.85546875" style="3" customWidth="1"/>
    <col min="5382" max="5382" width="5.42578125" style="3" customWidth="1"/>
    <col min="5383" max="5387" width="4.5703125" style="3" customWidth="1"/>
    <col min="5388" max="5399" width="4.85546875" style="3" customWidth="1"/>
    <col min="5400" max="5632" width="9.140625" style="3"/>
    <col min="5633" max="5633" width="3.7109375" style="3" customWidth="1"/>
    <col min="5634" max="5634" width="6.42578125" style="3" customWidth="1"/>
    <col min="5635" max="5635" width="33.5703125" style="3" customWidth="1"/>
    <col min="5636" max="5636" width="6.85546875" style="3" customWidth="1"/>
    <col min="5637" max="5637" width="3.85546875" style="3" customWidth="1"/>
    <col min="5638" max="5638" width="5.42578125" style="3" customWidth="1"/>
    <col min="5639" max="5643" width="4.5703125" style="3" customWidth="1"/>
    <col min="5644" max="5655" width="4.85546875" style="3" customWidth="1"/>
    <col min="5656" max="5888" width="9.140625" style="3"/>
    <col min="5889" max="5889" width="3.7109375" style="3" customWidth="1"/>
    <col min="5890" max="5890" width="6.42578125" style="3" customWidth="1"/>
    <col min="5891" max="5891" width="33.5703125" style="3" customWidth="1"/>
    <col min="5892" max="5892" width="6.85546875" style="3" customWidth="1"/>
    <col min="5893" max="5893" width="3.85546875" style="3" customWidth="1"/>
    <col min="5894" max="5894" width="5.42578125" style="3" customWidth="1"/>
    <col min="5895" max="5899" width="4.5703125" style="3" customWidth="1"/>
    <col min="5900" max="5911" width="4.85546875" style="3" customWidth="1"/>
    <col min="5912" max="6144" width="9.140625" style="3"/>
    <col min="6145" max="6145" width="3.7109375" style="3" customWidth="1"/>
    <col min="6146" max="6146" width="6.42578125" style="3" customWidth="1"/>
    <col min="6147" max="6147" width="33.5703125" style="3" customWidth="1"/>
    <col min="6148" max="6148" width="6.85546875" style="3" customWidth="1"/>
    <col min="6149" max="6149" width="3.85546875" style="3" customWidth="1"/>
    <col min="6150" max="6150" width="5.42578125" style="3" customWidth="1"/>
    <col min="6151" max="6155" width="4.5703125" style="3" customWidth="1"/>
    <col min="6156" max="6167" width="4.85546875" style="3" customWidth="1"/>
    <col min="6168" max="6400" width="9.140625" style="3"/>
    <col min="6401" max="6401" width="3.7109375" style="3" customWidth="1"/>
    <col min="6402" max="6402" width="6.42578125" style="3" customWidth="1"/>
    <col min="6403" max="6403" width="33.5703125" style="3" customWidth="1"/>
    <col min="6404" max="6404" width="6.85546875" style="3" customWidth="1"/>
    <col min="6405" max="6405" width="3.85546875" style="3" customWidth="1"/>
    <col min="6406" max="6406" width="5.42578125" style="3" customWidth="1"/>
    <col min="6407" max="6411" width="4.5703125" style="3" customWidth="1"/>
    <col min="6412" max="6423" width="4.85546875" style="3" customWidth="1"/>
    <col min="6424" max="6656" width="9.140625" style="3"/>
    <col min="6657" max="6657" width="3.7109375" style="3" customWidth="1"/>
    <col min="6658" max="6658" width="6.42578125" style="3" customWidth="1"/>
    <col min="6659" max="6659" width="33.5703125" style="3" customWidth="1"/>
    <col min="6660" max="6660" width="6.85546875" style="3" customWidth="1"/>
    <col min="6661" max="6661" width="3.85546875" style="3" customWidth="1"/>
    <col min="6662" max="6662" width="5.42578125" style="3" customWidth="1"/>
    <col min="6663" max="6667" width="4.5703125" style="3" customWidth="1"/>
    <col min="6668" max="6679" width="4.85546875" style="3" customWidth="1"/>
    <col min="6680" max="6912" width="9.140625" style="3"/>
    <col min="6913" max="6913" width="3.7109375" style="3" customWidth="1"/>
    <col min="6914" max="6914" width="6.42578125" style="3" customWidth="1"/>
    <col min="6915" max="6915" width="33.5703125" style="3" customWidth="1"/>
    <col min="6916" max="6916" width="6.85546875" style="3" customWidth="1"/>
    <col min="6917" max="6917" width="3.85546875" style="3" customWidth="1"/>
    <col min="6918" max="6918" width="5.42578125" style="3" customWidth="1"/>
    <col min="6919" max="6923" width="4.5703125" style="3" customWidth="1"/>
    <col min="6924" max="6935" width="4.85546875" style="3" customWidth="1"/>
    <col min="6936" max="7168" width="9.140625" style="3"/>
    <col min="7169" max="7169" width="3.7109375" style="3" customWidth="1"/>
    <col min="7170" max="7170" width="6.42578125" style="3" customWidth="1"/>
    <col min="7171" max="7171" width="33.5703125" style="3" customWidth="1"/>
    <col min="7172" max="7172" width="6.85546875" style="3" customWidth="1"/>
    <col min="7173" max="7173" width="3.85546875" style="3" customWidth="1"/>
    <col min="7174" max="7174" width="5.42578125" style="3" customWidth="1"/>
    <col min="7175" max="7179" width="4.5703125" style="3" customWidth="1"/>
    <col min="7180" max="7191" width="4.85546875" style="3" customWidth="1"/>
    <col min="7192" max="7424" width="9.140625" style="3"/>
    <col min="7425" max="7425" width="3.7109375" style="3" customWidth="1"/>
    <col min="7426" max="7426" width="6.42578125" style="3" customWidth="1"/>
    <col min="7427" max="7427" width="33.5703125" style="3" customWidth="1"/>
    <col min="7428" max="7428" width="6.85546875" style="3" customWidth="1"/>
    <col min="7429" max="7429" width="3.85546875" style="3" customWidth="1"/>
    <col min="7430" max="7430" width="5.42578125" style="3" customWidth="1"/>
    <col min="7431" max="7435" width="4.5703125" style="3" customWidth="1"/>
    <col min="7436" max="7447" width="4.85546875" style="3" customWidth="1"/>
    <col min="7448" max="7680" width="9.140625" style="3"/>
    <col min="7681" max="7681" width="3.7109375" style="3" customWidth="1"/>
    <col min="7682" max="7682" width="6.42578125" style="3" customWidth="1"/>
    <col min="7683" max="7683" width="33.5703125" style="3" customWidth="1"/>
    <col min="7684" max="7684" width="6.85546875" style="3" customWidth="1"/>
    <col min="7685" max="7685" width="3.85546875" style="3" customWidth="1"/>
    <col min="7686" max="7686" width="5.42578125" style="3" customWidth="1"/>
    <col min="7687" max="7691" width="4.5703125" style="3" customWidth="1"/>
    <col min="7692" max="7703" width="4.85546875" style="3" customWidth="1"/>
    <col min="7704" max="7936" width="9.140625" style="3"/>
    <col min="7937" max="7937" width="3.7109375" style="3" customWidth="1"/>
    <col min="7938" max="7938" width="6.42578125" style="3" customWidth="1"/>
    <col min="7939" max="7939" width="33.5703125" style="3" customWidth="1"/>
    <col min="7940" max="7940" width="6.85546875" style="3" customWidth="1"/>
    <col min="7941" max="7941" width="3.85546875" style="3" customWidth="1"/>
    <col min="7942" max="7942" width="5.42578125" style="3" customWidth="1"/>
    <col min="7943" max="7947" width="4.5703125" style="3" customWidth="1"/>
    <col min="7948" max="7959" width="4.85546875" style="3" customWidth="1"/>
    <col min="7960" max="8192" width="9.140625" style="3"/>
    <col min="8193" max="8193" width="3.7109375" style="3" customWidth="1"/>
    <col min="8194" max="8194" width="6.42578125" style="3" customWidth="1"/>
    <col min="8195" max="8195" width="33.5703125" style="3" customWidth="1"/>
    <col min="8196" max="8196" width="6.85546875" style="3" customWidth="1"/>
    <col min="8197" max="8197" width="3.85546875" style="3" customWidth="1"/>
    <col min="8198" max="8198" width="5.42578125" style="3" customWidth="1"/>
    <col min="8199" max="8203" width="4.5703125" style="3" customWidth="1"/>
    <col min="8204" max="8215" width="4.85546875" style="3" customWidth="1"/>
    <col min="8216" max="8448" width="9.140625" style="3"/>
    <col min="8449" max="8449" width="3.7109375" style="3" customWidth="1"/>
    <col min="8450" max="8450" width="6.42578125" style="3" customWidth="1"/>
    <col min="8451" max="8451" width="33.5703125" style="3" customWidth="1"/>
    <col min="8452" max="8452" width="6.85546875" style="3" customWidth="1"/>
    <col min="8453" max="8453" width="3.85546875" style="3" customWidth="1"/>
    <col min="8454" max="8454" width="5.42578125" style="3" customWidth="1"/>
    <col min="8455" max="8459" width="4.5703125" style="3" customWidth="1"/>
    <col min="8460" max="8471" width="4.85546875" style="3" customWidth="1"/>
    <col min="8472" max="8704" width="9.140625" style="3"/>
    <col min="8705" max="8705" width="3.7109375" style="3" customWidth="1"/>
    <col min="8706" max="8706" width="6.42578125" style="3" customWidth="1"/>
    <col min="8707" max="8707" width="33.5703125" style="3" customWidth="1"/>
    <col min="8708" max="8708" width="6.85546875" style="3" customWidth="1"/>
    <col min="8709" max="8709" width="3.85546875" style="3" customWidth="1"/>
    <col min="8710" max="8710" width="5.42578125" style="3" customWidth="1"/>
    <col min="8711" max="8715" width="4.5703125" style="3" customWidth="1"/>
    <col min="8716" max="8727" width="4.85546875" style="3" customWidth="1"/>
    <col min="8728" max="8960" width="9.140625" style="3"/>
    <col min="8961" max="8961" width="3.7109375" style="3" customWidth="1"/>
    <col min="8962" max="8962" width="6.42578125" style="3" customWidth="1"/>
    <col min="8963" max="8963" width="33.5703125" style="3" customWidth="1"/>
    <col min="8964" max="8964" width="6.85546875" style="3" customWidth="1"/>
    <col min="8965" max="8965" width="3.85546875" style="3" customWidth="1"/>
    <col min="8966" max="8966" width="5.42578125" style="3" customWidth="1"/>
    <col min="8967" max="8971" width="4.5703125" style="3" customWidth="1"/>
    <col min="8972" max="8983" width="4.85546875" style="3" customWidth="1"/>
    <col min="8984" max="9216" width="9.140625" style="3"/>
    <col min="9217" max="9217" width="3.7109375" style="3" customWidth="1"/>
    <col min="9218" max="9218" width="6.42578125" style="3" customWidth="1"/>
    <col min="9219" max="9219" width="33.5703125" style="3" customWidth="1"/>
    <col min="9220" max="9220" width="6.85546875" style="3" customWidth="1"/>
    <col min="9221" max="9221" width="3.85546875" style="3" customWidth="1"/>
    <col min="9222" max="9222" width="5.42578125" style="3" customWidth="1"/>
    <col min="9223" max="9227" width="4.5703125" style="3" customWidth="1"/>
    <col min="9228" max="9239" width="4.85546875" style="3" customWidth="1"/>
    <col min="9240" max="9472" width="9.140625" style="3"/>
    <col min="9473" max="9473" width="3.7109375" style="3" customWidth="1"/>
    <col min="9474" max="9474" width="6.42578125" style="3" customWidth="1"/>
    <col min="9475" max="9475" width="33.5703125" style="3" customWidth="1"/>
    <col min="9476" max="9476" width="6.85546875" style="3" customWidth="1"/>
    <col min="9477" max="9477" width="3.85546875" style="3" customWidth="1"/>
    <col min="9478" max="9478" width="5.42578125" style="3" customWidth="1"/>
    <col min="9479" max="9483" width="4.5703125" style="3" customWidth="1"/>
    <col min="9484" max="9495" width="4.85546875" style="3" customWidth="1"/>
    <col min="9496" max="9728" width="9.140625" style="3"/>
    <col min="9729" max="9729" width="3.7109375" style="3" customWidth="1"/>
    <col min="9730" max="9730" width="6.42578125" style="3" customWidth="1"/>
    <col min="9731" max="9731" width="33.5703125" style="3" customWidth="1"/>
    <col min="9732" max="9732" width="6.85546875" style="3" customWidth="1"/>
    <col min="9733" max="9733" width="3.85546875" style="3" customWidth="1"/>
    <col min="9734" max="9734" width="5.42578125" style="3" customWidth="1"/>
    <col min="9735" max="9739" width="4.5703125" style="3" customWidth="1"/>
    <col min="9740" max="9751" width="4.85546875" style="3" customWidth="1"/>
    <col min="9752" max="9984" width="9.140625" style="3"/>
    <col min="9985" max="9985" width="3.7109375" style="3" customWidth="1"/>
    <col min="9986" max="9986" width="6.42578125" style="3" customWidth="1"/>
    <col min="9987" max="9987" width="33.5703125" style="3" customWidth="1"/>
    <col min="9988" max="9988" width="6.85546875" style="3" customWidth="1"/>
    <col min="9989" max="9989" width="3.85546875" style="3" customWidth="1"/>
    <col min="9990" max="9990" width="5.42578125" style="3" customWidth="1"/>
    <col min="9991" max="9995" width="4.5703125" style="3" customWidth="1"/>
    <col min="9996" max="10007" width="4.85546875" style="3" customWidth="1"/>
    <col min="10008" max="10240" width="9.140625" style="3"/>
    <col min="10241" max="10241" width="3.7109375" style="3" customWidth="1"/>
    <col min="10242" max="10242" width="6.42578125" style="3" customWidth="1"/>
    <col min="10243" max="10243" width="33.5703125" style="3" customWidth="1"/>
    <col min="10244" max="10244" width="6.85546875" style="3" customWidth="1"/>
    <col min="10245" max="10245" width="3.85546875" style="3" customWidth="1"/>
    <col min="10246" max="10246" width="5.42578125" style="3" customWidth="1"/>
    <col min="10247" max="10251" width="4.5703125" style="3" customWidth="1"/>
    <col min="10252" max="10263" width="4.85546875" style="3" customWidth="1"/>
    <col min="10264" max="10496" width="9.140625" style="3"/>
    <col min="10497" max="10497" width="3.7109375" style="3" customWidth="1"/>
    <col min="10498" max="10498" width="6.42578125" style="3" customWidth="1"/>
    <col min="10499" max="10499" width="33.5703125" style="3" customWidth="1"/>
    <col min="10500" max="10500" width="6.85546875" style="3" customWidth="1"/>
    <col min="10501" max="10501" width="3.85546875" style="3" customWidth="1"/>
    <col min="10502" max="10502" width="5.42578125" style="3" customWidth="1"/>
    <col min="10503" max="10507" width="4.5703125" style="3" customWidth="1"/>
    <col min="10508" max="10519" width="4.85546875" style="3" customWidth="1"/>
    <col min="10520" max="10752" width="9.140625" style="3"/>
    <col min="10753" max="10753" width="3.7109375" style="3" customWidth="1"/>
    <col min="10754" max="10754" width="6.42578125" style="3" customWidth="1"/>
    <col min="10755" max="10755" width="33.5703125" style="3" customWidth="1"/>
    <col min="10756" max="10756" width="6.85546875" style="3" customWidth="1"/>
    <col min="10757" max="10757" width="3.85546875" style="3" customWidth="1"/>
    <col min="10758" max="10758" width="5.42578125" style="3" customWidth="1"/>
    <col min="10759" max="10763" width="4.5703125" style="3" customWidth="1"/>
    <col min="10764" max="10775" width="4.85546875" style="3" customWidth="1"/>
    <col min="10776" max="11008" width="9.140625" style="3"/>
    <col min="11009" max="11009" width="3.7109375" style="3" customWidth="1"/>
    <col min="11010" max="11010" width="6.42578125" style="3" customWidth="1"/>
    <col min="11011" max="11011" width="33.5703125" style="3" customWidth="1"/>
    <col min="11012" max="11012" width="6.85546875" style="3" customWidth="1"/>
    <col min="11013" max="11013" width="3.85546875" style="3" customWidth="1"/>
    <col min="11014" max="11014" width="5.42578125" style="3" customWidth="1"/>
    <col min="11015" max="11019" width="4.5703125" style="3" customWidth="1"/>
    <col min="11020" max="11031" width="4.85546875" style="3" customWidth="1"/>
    <col min="11032" max="11264" width="9.140625" style="3"/>
    <col min="11265" max="11265" width="3.7109375" style="3" customWidth="1"/>
    <col min="11266" max="11266" width="6.42578125" style="3" customWidth="1"/>
    <col min="11267" max="11267" width="33.5703125" style="3" customWidth="1"/>
    <col min="11268" max="11268" width="6.85546875" style="3" customWidth="1"/>
    <col min="11269" max="11269" width="3.85546875" style="3" customWidth="1"/>
    <col min="11270" max="11270" width="5.42578125" style="3" customWidth="1"/>
    <col min="11271" max="11275" width="4.5703125" style="3" customWidth="1"/>
    <col min="11276" max="11287" width="4.85546875" style="3" customWidth="1"/>
    <col min="11288" max="11520" width="9.140625" style="3"/>
    <col min="11521" max="11521" width="3.7109375" style="3" customWidth="1"/>
    <col min="11522" max="11522" width="6.42578125" style="3" customWidth="1"/>
    <col min="11523" max="11523" width="33.5703125" style="3" customWidth="1"/>
    <col min="11524" max="11524" width="6.85546875" style="3" customWidth="1"/>
    <col min="11525" max="11525" width="3.85546875" style="3" customWidth="1"/>
    <col min="11526" max="11526" width="5.42578125" style="3" customWidth="1"/>
    <col min="11527" max="11531" width="4.5703125" style="3" customWidth="1"/>
    <col min="11532" max="11543" width="4.85546875" style="3" customWidth="1"/>
    <col min="11544" max="11776" width="9.140625" style="3"/>
    <col min="11777" max="11777" width="3.7109375" style="3" customWidth="1"/>
    <col min="11778" max="11778" width="6.42578125" style="3" customWidth="1"/>
    <col min="11779" max="11779" width="33.5703125" style="3" customWidth="1"/>
    <col min="11780" max="11780" width="6.85546875" style="3" customWidth="1"/>
    <col min="11781" max="11781" width="3.85546875" style="3" customWidth="1"/>
    <col min="11782" max="11782" width="5.42578125" style="3" customWidth="1"/>
    <col min="11783" max="11787" width="4.5703125" style="3" customWidth="1"/>
    <col min="11788" max="11799" width="4.85546875" style="3" customWidth="1"/>
    <col min="11800" max="12032" width="9.140625" style="3"/>
    <col min="12033" max="12033" width="3.7109375" style="3" customWidth="1"/>
    <col min="12034" max="12034" width="6.42578125" style="3" customWidth="1"/>
    <col min="12035" max="12035" width="33.5703125" style="3" customWidth="1"/>
    <col min="12036" max="12036" width="6.85546875" style="3" customWidth="1"/>
    <col min="12037" max="12037" width="3.85546875" style="3" customWidth="1"/>
    <col min="12038" max="12038" width="5.42578125" style="3" customWidth="1"/>
    <col min="12039" max="12043" width="4.5703125" style="3" customWidth="1"/>
    <col min="12044" max="12055" width="4.85546875" style="3" customWidth="1"/>
    <col min="12056" max="12288" width="9.140625" style="3"/>
    <col min="12289" max="12289" width="3.7109375" style="3" customWidth="1"/>
    <col min="12290" max="12290" width="6.42578125" style="3" customWidth="1"/>
    <col min="12291" max="12291" width="33.5703125" style="3" customWidth="1"/>
    <col min="12292" max="12292" width="6.85546875" style="3" customWidth="1"/>
    <col min="12293" max="12293" width="3.85546875" style="3" customWidth="1"/>
    <col min="12294" max="12294" width="5.42578125" style="3" customWidth="1"/>
    <col min="12295" max="12299" width="4.5703125" style="3" customWidth="1"/>
    <col min="12300" max="12311" width="4.85546875" style="3" customWidth="1"/>
    <col min="12312" max="12544" width="9.140625" style="3"/>
    <col min="12545" max="12545" width="3.7109375" style="3" customWidth="1"/>
    <col min="12546" max="12546" width="6.42578125" style="3" customWidth="1"/>
    <col min="12547" max="12547" width="33.5703125" style="3" customWidth="1"/>
    <col min="12548" max="12548" width="6.85546875" style="3" customWidth="1"/>
    <col min="12549" max="12549" width="3.85546875" style="3" customWidth="1"/>
    <col min="12550" max="12550" width="5.42578125" style="3" customWidth="1"/>
    <col min="12551" max="12555" width="4.5703125" style="3" customWidth="1"/>
    <col min="12556" max="12567" width="4.85546875" style="3" customWidth="1"/>
    <col min="12568" max="12800" width="9.140625" style="3"/>
    <col min="12801" max="12801" width="3.7109375" style="3" customWidth="1"/>
    <col min="12802" max="12802" width="6.42578125" style="3" customWidth="1"/>
    <col min="12803" max="12803" width="33.5703125" style="3" customWidth="1"/>
    <col min="12804" max="12804" width="6.85546875" style="3" customWidth="1"/>
    <col min="12805" max="12805" width="3.85546875" style="3" customWidth="1"/>
    <col min="12806" max="12806" width="5.42578125" style="3" customWidth="1"/>
    <col min="12807" max="12811" width="4.5703125" style="3" customWidth="1"/>
    <col min="12812" max="12823" width="4.85546875" style="3" customWidth="1"/>
    <col min="12824" max="13056" width="9.140625" style="3"/>
    <col min="13057" max="13057" width="3.7109375" style="3" customWidth="1"/>
    <col min="13058" max="13058" width="6.42578125" style="3" customWidth="1"/>
    <col min="13059" max="13059" width="33.5703125" style="3" customWidth="1"/>
    <col min="13060" max="13060" width="6.85546875" style="3" customWidth="1"/>
    <col min="13061" max="13061" width="3.85546875" style="3" customWidth="1"/>
    <col min="13062" max="13062" width="5.42578125" style="3" customWidth="1"/>
    <col min="13063" max="13067" width="4.5703125" style="3" customWidth="1"/>
    <col min="13068" max="13079" width="4.85546875" style="3" customWidth="1"/>
    <col min="13080" max="13312" width="9.140625" style="3"/>
    <col min="13313" max="13313" width="3.7109375" style="3" customWidth="1"/>
    <col min="13314" max="13314" width="6.42578125" style="3" customWidth="1"/>
    <col min="13315" max="13315" width="33.5703125" style="3" customWidth="1"/>
    <col min="13316" max="13316" width="6.85546875" style="3" customWidth="1"/>
    <col min="13317" max="13317" width="3.85546875" style="3" customWidth="1"/>
    <col min="13318" max="13318" width="5.42578125" style="3" customWidth="1"/>
    <col min="13319" max="13323" width="4.5703125" style="3" customWidth="1"/>
    <col min="13324" max="13335" width="4.85546875" style="3" customWidth="1"/>
    <col min="13336" max="13568" width="9.140625" style="3"/>
    <col min="13569" max="13569" width="3.7109375" style="3" customWidth="1"/>
    <col min="13570" max="13570" width="6.42578125" style="3" customWidth="1"/>
    <col min="13571" max="13571" width="33.5703125" style="3" customWidth="1"/>
    <col min="13572" max="13572" width="6.85546875" style="3" customWidth="1"/>
    <col min="13573" max="13573" width="3.85546875" style="3" customWidth="1"/>
    <col min="13574" max="13574" width="5.42578125" style="3" customWidth="1"/>
    <col min="13575" max="13579" width="4.5703125" style="3" customWidth="1"/>
    <col min="13580" max="13591" width="4.85546875" style="3" customWidth="1"/>
    <col min="13592" max="13824" width="9.140625" style="3"/>
    <col min="13825" max="13825" width="3.7109375" style="3" customWidth="1"/>
    <col min="13826" max="13826" width="6.42578125" style="3" customWidth="1"/>
    <col min="13827" max="13827" width="33.5703125" style="3" customWidth="1"/>
    <col min="13828" max="13828" width="6.85546875" style="3" customWidth="1"/>
    <col min="13829" max="13829" width="3.85546875" style="3" customWidth="1"/>
    <col min="13830" max="13830" width="5.42578125" style="3" customWidth="1"/>
    <col min="13831" max="13835" width="4.5703125" style="3" customWidth="1"/>
    <col min="13836" max="13847" width="4.85546875" style="3" customWidth="1"/>
    <col min="13848" max="14080" width="9.140625" style="3"/>
    <col min="14081" max="14081" width="3.7109375" style="3" customWidth="1"/>
    <col min="14082" max="14082" width="6.42578125" style="3" customWidth="1"/>
    <col min="14083" max="14083" width="33.5703125" style="3" customWidth="1"/>
    <col min="14084" max="14084" width="6.85546875" style="3" customWidth="1"/>
    <col min="14085" max="14085" width="3.85546875" style="3" customWidth="1"/>
    <col min="14086" max="14086" width="5.42578125" style="3" customWidth="1"/>
    <col min="14087" max="14091" width="4.5703125" style="3" customWidth="1"/>
    <col min="14092" max="14103" width="4.85546875" style="3" customWidth="1"/>
    <col min="14104" max="14336" width="9.140625" style="3"/>
    <col min="14337" max="14337" width="3.7109375" style="3" customWidth="1"/>
    <col min="14338" max="14338" width="6.42578125" style="3" customWidth="1"/>
    <col min="14339" max="14339" width="33.5703125" style="3" customWidth="1"/>
    <col min="14340" max="14340" width="6.85546875" style="3" customWidth="1"/>
    <col min="14341" max="14341" width="3.85546875" style="3" customWidth="1"/>
    <col min="14342" max="14342" width="5.42578125" style="3" customWidth="1"/>
    <col min="14343" max="14347" width="4.5703125" style="3" customWidth="1"/>
    <col min="14348" max="14359" width="4.85546875" style="3" customWidth="1"/>
    <col min="14360" max="14592" width="9.140625" style="3"/>
    <col min="14593" max="14593" width="3.7109375" style="3" customWidth="1"/>
    <col min="14594" max="14594" width="6.42578125" style="3" customWidth="1"/>
    <col min="14595" max="14595" width="33.5703125" style="3" customWidth="1"/>
    <col min="14596" max="14596" width="6.85546875" style="3" customWidth="1"/>
    <col min="14597" max="14597" width="3.85546875" style="3" customWidth="1"/>
    <col min="14598" max="14598" width="5.42578125" style="3" customWidth="1"/>
    <col min="14599" max="14603" width="4.5703125" style="3" customWidth="1"/>
    <col min="14604" max="14615" width="4.85546875" style="3" customWidth="1"/>
    <col min="14616" max="14848" width="9.140625" style="3"/>
    <col min="14849" max="14849" width="3.7109375" style="3" customWidth="1"/>
    <col min="14850" max="14850" width="6.42578125" style="3" customWidth="1"/>
    <col min="14851" max="14851" width="33.5703125" style="3" customWidth="1"/>
    <col min="14852" max="14852" width="6.85546875" style="3" customWidth="1"/>
    <col min="14853" max="14853" width="3.85546875" style="3" customWidth="1"/>
    <col min="14854" max="14854" width="5.42578125" style="3" customWidth="1"/>
    <col min="14855" max="14859" width="4.5703125" style="3" customWidth="1"/>
    <col min="14860" max="14871" width="4.85546875" style="3" customWidth="1"/>
    <col min="14872" max="15104" width="9.140625" style="3"/>
    <col min="15105" max="15105" width="3.7109375" style="3" customWidth="1"/>
    <col min="15106" max="15106" width="6.42578125" style="3" customWidth="1"/>
    <col min="15107" max="15107" width="33.5703125" style="3" customWidth="1"/>
    <col min="15108" max="15108" width="6.85546875" style="3" customWidth="1"/>
    <col min="15109" max="15109" width="3.85546875" style="3" customWidth="1"/>
    <col min="15110" max="15110" width="5.42578125" style="3" customWidth="1"/>
    <col min="15111" max="15115" width="4.5703125" style="3" customWidth="1"/>
    <col min="15116" max="15127" width="4.85546875" style="3" customWidth="1"/>
    <col min="15128" max="15360" width="9.140625" style="3"/>
    <col min="15361" max="15361" width="3.7109375" style="3" customWidth="1"/>
    <col min="15362" max="15362" width="6.42578125" style="3" customWidth="1"/>
    <col min="15363" max="15363" width="33.5703125" style="3" customWidth="1"/>
    <col min="15364" max="15364" width="6.85546875" style="3" customWidth="1"/>
    <col min="15365" max="15365" width="3.85546875" style="3" customWidth="1"/>
    <col min="15366" max="15366" width="5.42578125" style="3" customWidth="1"/>
    <col min="15367" max="15371" width="4.5703125" style="3" customWidth="1"/>
    <col min="15372" max="15383" width="4.85546875" style="3" customWidth="1"/>
    <col min="15384" max="15616" width="9.140625" style="3"/>
    <col min="15617" max="15617" width="3.7109375" style="3" customWidth="1"/>
    <col min="15618" max="15618" width="6.42578125" style="3" customWidth="1"/>
    <col min="15619" max="15619" width="33.5703125" style="3" customWidth="1"/>
    <col min="15620" max="15620" width="6.85546875" style="3" customWidth="1"/>
    <col min="15621" max="15621" width="3.85546875" style="3" customWidth="1"/>
    <col min="15622" max="15622" width="5.42578125" style="3" customWidth="1"/>
    <col min="15623" max="15627" width="4.5703125" style="3" customWidth="1"/>
    <col min="15628" max="15639" width="4.85546875" style="3" customWidth="1"/>
    <col min="15640" max="15872" width="9.140625" style="3"/>
    <col min="15873" max="15873" width="3.7109375" style="3" customWidth="1"/>
    <col min="15874" max="15874" width="6.42578125" style="3" customWidth="1"/>
    <col min="15875" max="15875" width="33.5703125" style="3" customWidth="1"/>
    <col min="15876" max="15876" width="6.85546875" style="3" customWidth="1"/>
    <col min="15877" max="15877" width="3.85546875" style="3" customWidth="1"/>
    <col min="15878" max="15878" width="5.42578125" style="3" customWidth="1"/>
    <col min="15879" max="15883" width="4.5703125" style="3" customWidth="1"/>
    <col min="15884" max="15895" width="4.85546875" style="3" customWidth="1"/>
    <col min="15896" max="16128" width="9.140625" style="3"/>
    <col min="16129" max="16129" width="3.7109375" style="3" customWidth="1"/>
    <col min="16130" max="16130" width="6.42578125" style="3" customWidth="1"/>
    <col min="16131" max="16131" width="33.5703125" style="3" customWidth="1"/>
    <col min="16132" max="16132" width="6.85546875" style="3" customWidth="1"/>
    <col min="16133" max="16133" width="3.85546875" style="3" customWidth="1"/>
    <col min="16134" max="16134" width="5.42578125" style="3" customWidth="1"/>
    <col min="16135" max="16139" width="4.5703125" style="3" customWidth="1"/>
    <col min="16140" max="16151" width="4.85546875" style="3" customWidth="1"/>
    <col min="16152" max="16384" width="9.140625" style="3"/>
  </cols>
  <sheetData>
    <row r="1" spans="1:28" x14ac:dyDescent="0.25">
      <c r="A1" s="1" t="s">
        <v>0</v>
      </c>
      <c r="B1" s="1"/>
      <c r="C1" s="1"/>
      <c r="D1" s="2"/>
      <c r="F1" s="4" t="s">
        <v>1</v>
      </c>
    </row>
    <row r="2" spans="1:28" x14ac:dyDescent="0.25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8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8" s="5" customFormat="1" x14ac:dyDescent="0.25">
      <c r="D4" s="6"/>
      <c r="E4" s="6"/>
      <c r="F4" s="6"/>
      <c r="G4" s="6"/>
      <c r="H4" s="6"/>
      <c r="I4" s="6"/>
      <c r="J4" s="6"/>
      <c r="K4" s="6"/>
    </row>
    <row r="5" spans="1:28" ht="10.5" customHeight="1" thickBot="1" x14ac:dyDescent="0.3">
      <c r="A5" s="7" t="s">
        <v>4</v>
      </c>
      <c r="B5" s="8" t="s">
        <v>5</v>
      </c>
      <c r="C5" s="9" t="s">
        <v>6</v>
      </c>
      <c r="D5" s="10" t="s">
        <v>7</v>
      </c>
      <c r="E5" s="11" t="s">
        <v>8</v>
      </c>
      <c r="F5" s="12" t="s">
        <v>9</v>
      </c>
      <c r="G5" s="13"/>
      <c r="H5" s="13"/>
      <c r="I5" s="13"/>
      <c r="J5" s="13"/>
      <c r="K5" s="14"/>
      <c r="L5" s="12" t="s">
        <v>10</v>
      </c>
      <c r="M5" s="13"/>
      <c r="N5" s="13"/>
      <c r="O5" s="13"/>
      <c r="P5" s="13"/>
      <c r="Q5" s="13"/>
      <c r="R5" s="13"/>
      <c r="S5" s="14"/>
      <c r="T5" s="15" t="s">
        <v>11</v>
      </c>
      <c r="U5" s="16"/>
      <c r="V5" s="16"/>
      <c r="W5" s="17"/>
    </row>
    <row r="6" spans="1:28" ht="9.75" customHeight="1" x14ac:dyDescent="0.25">
      <c r="A6" s="18"/>
      <c r="B6" s="19"/>
      <c r="C6" s="20"/>
      <c r="D6" s="21"/>
      <c r="E6" s="22"/>
      <c r="F6" s="23" t="s">
        <v>12</v>
      </c>
      <c r="G6" s="24" t="s">
        <v>13</v>
      </c>
      <c r="H6" s="24" t="s">
        <v>14</v>
      </c>
      <c r="I6" s="24" t="s">
        <v>15</v>
      </c>
      <c r="J6" s="24" t="s">
        <v>16</v>
      </c>
      <c r="K6" s="25" t="s">
        <v>17</v>
      </c>
      <c r="L6" s="26" t="s">
        <v>18</v>
      </c>
      <c r="M6" s="27"/>
      <c r="N6" s="27"/>
      <c r="O6" s="28"/>
      <c r="P6" s="26" t="s">
        <v>19</v>
      </c>
      <c r="Q6" s="27"/>
      <c r="R6" s="27"/>
      <c r="S6" s="28"/>
      <c r="T6" s="29" t="s">
        <v>20</v>
      </c>
      <c r="U6" s="30" t="s">
        <v>21</v>
      </c>
      <c r="V6" s="30" t="s">
        <v>22</v>
      </c>
      <c r="W6" s="30" t="s">
        <v>23</v>
      </c>
    </row>
    <row r="7" spans="1:28" ht="9.75" customHeight="1" x14ac:dyDescent="0.25">
      <c r="A7" s="18"/>
      <c r="B7" s="19"/>
      <c r="C7" s="20"/>
      <c r="D7" s="21"/>
      <c r="E7" s="22"/>
      <c r="F7" s="31"/>
      <c r="G7" s="32"/>
      <c r="H7" s="32"/>
      <c r="I7" s="32"/>
      <c r="J7" s="32"/>
      <c r="K7" s="33"/>
      <c r="L7" s="34" t="s">
        <v>24</v>
      </c>
      <c r="M7" s="17"/>
      <c r="N7" s="15" t="s">
        <v>25</v>
      </c>
      <c r="O7" s="35"/>
      <c r="P7" s="34" t="s">
        <v>26</v>
      </c>
      <c r="Q7" s="17"/>
      <c r="R7" s="15" t="s">
        <v>27</v>
      </c>
      <c r="S7" s="35"/>
      <c r="T7" s="36"/>
      <c r="U7" s="37"/>
      <c r="V7" s="37"/>
      <c r="W7" s="37"/>
    </row>
    <row r="8" spans="1:28" ht="39.75" customHeight="1" x14ac:dyDescent="0.25">
      <c r="A8" s="38"/>
      <c r="B8" s="39"/>
      <c r="C8" s="40"/>
      <c r="D8" s="41"/>
      <c r="E8" s="42"/>
      <c r="F8" s="43"/>
      <c r="G8" s="44"/>
      <c r="H8" s="44"/>
      <c r="I8" s="44"/>
      <c r="J8" s="44"/>
      <c r="K8" s="45"/>
      <c r="L8" s="46" t="s">
        <v>28</v>
      </c>
      <c r="M8" s="47" t="s">
        <v>29</v>
      </c>
      <c r="N8" s="47" t="s">
        <v>28</v>
      </c>
      <c r="O8" s="48" t="s">
        <v>29</v>
      </c>
      <c r="P8" s="49" t="s">
        <v>28</v>
      </c>
      <c r="Q8" s="47" t="s">
        <v>29</v>
      </c>
      <c r="R8" s="47" t="s">
        <v>28</v>
      </c>
      <c r="S8" s="48" t="s">
        <v>29</v>
      </c>
      <c r="T8" s="50"/>
      <c r="U8" s="51"/>
      <c r="V8" s="51"/>
      <c r="W8" s="51"/>
      <c r="X8" s="52"/>
      <c r="Z8" s="53"/>
      <c r="AA8" s="53"/>
      <c r="AB8" s="53"/>
    </row>
    <row r="9" spans="1:28" ht="9.75" customHeight="1" x14ac:dyDescent="0.25">
      <c r="A9" s="54" t="s">
        <v>30</v>
      </c>
      <c r="B9" s="55"/>
      <c r="C9" s="56"/>
      <c r="D9" s="57">
        <f>SUM((D10:D15))</f>
        <v>26</v>
      </c>
      <c r="E9" s="58"/>
      <c r="F9" s="59">
        <f>SUM((F10:F15))</f>
        <v>225</v>
      </c>
      <c r="G9" s="60">
        <f t="shared" ref="G9:L9" si="0">SUM(G10:G15)</f>
        <v>120</v>
      </c>
      <c r="H9" s="60">
        <f t="shared" si="0"/>
        <v>30</v>
      </c>
      <c r="I9" s="60">
        <f t="shared" si="0"/>
        <v>30</v>
      </c>
      <c r="J9" s="60">
        <f t="shared" si="0"/>
        <v>45</v>
      </c>
      <c r="K9" s="61">
        <f t="shared" si="0"/>
        <v>0</v>
      </c>
      <c r="L9" s="59">
        <f t="shared" si="0"/>
        <v>90</v>
      </c>
      <c r="M9" s="60">
        <f t="shared" ref="M9:S9" si="1">SUM(M10:M15)</f>
        <v>60</v>
      </c>
      <c r="N9" s="60">
        <f t="shared" si="1"/>
        <v>30</v>
      </c>
      <c r="O9" s="62">
        <f t="shared" si="1"/>
        <v>45</v>
      </c>
      <c r="P9" s="63">
        <f t="shared" si="1"/>
        <v>0</v>
      </c>
      <c r="Q9" s="60">
        <f t="shared" si="1"/>
        <v>0</v>
      </c>
      <c r="R9" s="60">
        <f t="shared" si="1"/>
        <v>0</v>
      </c>
      <c r="S9" s="62">
        <f t="shared" si="1"/>
        <v>0</v>
      </c>
      <c r="T9" s="63">
        <f>SUM(T10:T15)</f>
        <v>17</v>
      </c>
      <c r="U9" s="60">
        <f>SUM(U10:U15)</f>
        <v>9</v>
      </c>
      <c r="V9" s="60">
        <f>SUM(V10:V15)</f>
        <v>0</v>
      </c>
      <c r="W9" s="60">
        <f>SUM(W10:W15)</f>
        <v>0</v>
      </c>
    </row>
    <row r="10" spans="1:28" x14ac:dyDescent="0.25">
      <c r="A10" s="64">
        <v>1</v>
      </c>
      <c r="B10" s="47"/>
      <c r="C10" s="65" t="s">
        <v>31</v>
      </c>
      <c r="D10" s="57">
        <v>5</v>
      </c>
      <c r="E10" s="66" t="s">
        <v>32</v>
      </c>
      <c r="F10" s="67">
        <f t="shared" ref="F10:F15" si="2">SUM(G10:K10)</f>
        <v>60</v>
      </c>
      <c r="G10" s="64">
        <v>30</v>
      </c>
      <c r="H10" s="64"/>
      <c r="I10" s="64">
        <v>30</v>
      </c>
      <c r="J10" s="64"/>
      <c r="K10" s="68"/>
      <c r="L10" s="67">
        <v>30</v>
      </c>
      <c r="M10" s="64">
        <v>30</v>
      </c>
      <c r="N10" s="64"/>
      <c r="O10" s="68"/>
      <c r="P10" s="67"/>
      <c r="Q10" s="64"/>
      <c r="R10" s="64"/>
      <c r="S10" s="68"/>
      <c r="T10" s="69">
        <f>$D10</f>
        <v>5</v>
      </c>
      <c r="U10" s="64"/>
      <c r="V10" s="64"/>
      <c r="W10" s="64"/>
    </row>
    <row r="11" spans="1:28" x14ac:dyDescent="0.25">
      <c r="A11" s="64">
        <v>2</v>
      </c>
      <c r="B11" s="47"/>
      <c r="C11" s="65" t="s">
        <v>33</v>
      </c>
      <c r="D11" s="57">
        <v>4</v>
      </c>
      <c r="E11" s="66" t="s">
        <v>32</v>
      </c>
      <c r="F11" s="67">
        <f t="shared" si="2"/>
        <v>30</v>
      </c>
      <c r="G11" s="64">
        <v>15</v>
      </c>
      <c r="H11" s="53">
        <v>15</v>
      </c>
      <c r="I11" s="64"/>
      <c r="J11" s="64"/>
      <c r="K11" s="68"/>
      <c r="L11" s="67">
        <v>15</v>
      </c>
      <c r="M11" s="64">
        <v>15</v>
      </c>
      <c r="N11" s="64"/>
      <c r="O11" s="68"/>
      <c r="P11" s="67"/>
      <c r="Q11" s="64"/>
      <c r="R11" s="64"/>
      <c r="S11" s="68"/>
      <c r="T11" s="69">
        <f>$D11</f>
        <v>4</v>
      </c>
      <c r="U11" s="70"/>
      <c r="V11" s="64"/>
      <c r="W11" s="64"/>
    </row>
    <row r="12" spans="1:28" x14ac:dyDescent="0.25">
      <c r="A12" s="64">
        <v>3</v>
      </c>
      <c r="B12" s="47"/>
      <c r="C12" s="65" t="s">
        <v>34</v>
      </c>
      <c r="D12" s="57">
        <v>4</v>
      </c>
      <c r="E12" s="66" t="s">
        <v>32</v>
      </c>
      <c r="F12" s="67">
        <f t="shared" si="2"/>
        <v>30</v>
      </c>
      <c r="G12" s="64">
        <v>30</v>
      </c>
      <c r="H12" s="64"/>
      <c r="I12" s="64"/>
      <c r="J12" s="64"/>
      <c r="K12" s="68"/>
      <c r="L12" s="67">
        <v>30</v>
      </c>
      <c r="M12" s="64"/>
      <c r="N12" s="64"/>
      <c r="O12" s="68"/>
      <c r="P12" s="67"/>
      <c r="Q12" s="64"/>
      <c r="R12" s="64"/>
      <c r="S12" s="68"/>
      <c r="T12" s="69">
        <f>$D12</f>
        <v>4</v>
      </c>
      <c r="U12" s="70"/>
      <c r="V12" s="64"/>
      <c r="W12" s="64"/>
    </row>
    <row r="13" spans="1:28" x14ac:dyDescent="0.25">
      <c r="A13" s="64">
        <v>4</v>
      </c>
      <c r="B13" s="47"/>
      <c r="C13" s="65" t="s">
        <v>35</v>
      </c>
      <c r="D13" s="57">
        <v>4</v>
      </c>
      <c r="E13" s="66" t="s">
        <v>32</v>
      </c>
      <c r="F13" s="67">
        <f t="shared" si="2"/>
        <v>30</v>
      </c>
      <c r="G13" s="64">
        <v>15</v>
      </c>
      <c r="H13" s="64"/>
      <c r="I13" s="64"/>
      <c r="J13" s="64">
        <v>15</v>
      </c>
      <c r="K13" s="68"/>
      <c r="L13" s="67">
        <v>15</v>
      </c>
      <c r="M13" s="64">
        <v>15</v>
      </c>
      <c r="N13" s="64"/>
      <c r="O13" s="68"/>
      <c r="P13" s="67"/>
      <c r="Q13" s="64"/>
      <c r="R13" s="64"/>
      <c r="S13" s="68"/>
      <c r="T13" s="69">
        <f>$D13</f>
        <v>4</v>
      </c>
      <c r="U13" s="70"/>
      <c r="V13" s="64"/>
      <c r="W13" s="64"/>
    </row>
    <row r="14" spans="1:28" ht="11.25" customHeight="1" x14ac:dyDescent="0.25">
      <c r="A14" s="64">
        <v>5</v>
      </c>
      <c r="B14" s="47"/>
      <c r="C14" s="65" t="s">
        <v>36</v>
      </c>
      <c r="D14" s="57">
        <v>5</v>
      </c>
      <c r="E14" s="66" t="s">
        <v>32</v>
      </c>
      <c r="F14" s="67">
        <f t="shared" si="2"/>
        <v>45</v>
      </c>
      <c r="G14" s="64">
        <v>15</v>
      </c>
      <c r="H14" s="64"/>
      <c r="I14" s="64"/>
      <c r="J14" s="64">
        <v>30</v>
      </c>
      <c r="K14" s="68"/>
      <c r="L14" s="67"/>
      <c r="M14" s="64"/>
      <c r="N14" s="64">
        <v>15</v>
      </c>
      <c r="O14" s="68">
        <v>30</v>
      </c>
      <c r="P14" s="67"/>
      <c r="Q14" s="64"/>
      <c r="R14" s="64"/>
      <c r="S14" s="68"/>
      <c r="T14" s="71"/>
      <c r="U14" s="72">
        <f>$D14</f>
        <v>5</v>
      </c>
      <c r="V14" s="64"/>
      <c r="W14" s="64"/>
    </row>
    <row r="15" spans="1:28" x14ac:dyDescent="0.25">
      <c r="A15" s="64">
        <v>6</v>
      </c>
      <c r="B15" s="47"/>
      <c r="C15" s="65" t="s">
        <v>37</v>
      </c>
      <c r="D15" s="57">
        <v>4</v>
      </c>
      <c r="E15" s="66" t="s">
        <v>32</v>
      </c>
      <c r="F15" s="67">
        <f t="shared" si="2"/>
        <v>30</v>
      </c>
      <c r="G15" s="64">
        <v>15</v>
      </c>
      <c r="H15" s="64">
        <v>15</v>
      </c>
      <c r="I15" s="64"/>
      <c r="J15" s="64"/>
      <c r="K15" s="68"/>
      <c r="L15" s="67"/>
      <c r="M15" s="64"/>
      <c r="N15" s="64">
        <v>15</v>
      </c>
      <c r="O15" s="68">
        <v>15</v>
      </c>
      <c r="P15" s="67"/>
      <c r="Q15" s="64"/>
      <c r="R15" s="64"/>
      <c r="S15" s="68"/>
      <c r="T15" s="71"/>
      <c r="U15" s="72">
        <f>$D15</f>
        <v>4</v>
      </c>
      <c r="V15" s="70"/>
      <c r="W15" s="70"/>
    </row>
    <row r="16" spans="1:28" ht="9.75" customHeight="1" x14ac:dyDescent="0.25">
      <c r="A16" s="73" t="s">
        <v>38</v>
      </c>
      <c r="B16" s="73"/>
      <c r="C16" s="73"/>
      <c r="D16" s="57">
        <f>SUM((D17:D21))</f>
        <v>21</v>
      </c>
      <c r="E16" s="74"/>
      <c r="F16" s="59">
        <f>SUM(F17:F21)</f>
        <v>210</v>
      </c>
      <c r="G16" s="60">
        <f>SUM((G17:G21))</f>
        <v>90</v>
      </c>
      <c r="H16" s="57">
        <f>SUM((H17:H21))</f>
        <v>90</v>
      </c>
      <c r="I16" s="60">
        <f>SUM((I17:I21))</f>
        <v>30</v>
      </c>
      <c r="J16" s="60">
        <f>SUM((J17:J21))</f>
        <v>0</v>
      </c>
      <c r="K16" s="62">
        <f>SUM((K17:K21))</f>
        <v>0</v>
      </c>
      <c r="L16" s="59">
        <f t="shared" ref="L16:S16" si="3">SUM(L17:L21)</f>
        <v>30</v>
      </c>
      <c r="M16" s="60">
        <f t="shared" si="3"/>
        <v>45</v>
      </c>
      <c r="N16" s="60">
        <f t="shared" si="3"/>
        <v>45</v>
      </c>
      <c r="O16" s="62">
        <f t="shared" si="3"/>
        <v>60</v>
      </c>
      <c r="P16" s="59">
        <f t="shared" si="3"/>
        <v>15</v>
      </c>
      <c r="Q16" s="60">
        <f t="shared" si="3"/>
        <v>15</v>
      </c>
      <c r="R16" s="60">
        <f t="shared" si="3"/>
        <v>0</v>
      </c>
      <c r="S16" s="62">
        <f t="shared" si="3"/>
        <v>0</v>
      </c>
      <c r="T16" s="63">
        <f>SUM((T17:T21))</f>
        <v>9</v>
      </c>
      <c r="U16" s="60">
        <f>SUM((U17:U21))</f>
        <v>9</v>
      </c>
      <c r="V16" s="60">
        <f>SUM((V17:V21))</f>
        <v>3</v>
      </c>
      <c r="W16" s="60">
        <f>SUM((W17:W21))</f>
        <v>0</v>
      </c>
    </row>
    <row r="17" spans="1:23" x14ac:dyDescent="0.25">
      <c r="A17" s="64">
        <v>7</v>
      </c>
      <c r="B17" s="47"/>
      <c r="C17" s="65" t="s">
        <v>39</v>
      </c>
      <c r="D17" s="57">
        <v>5</v>
      </c>
      <c r="E17" s="66" t="s">
        <v>32</v>
      </c>
      <c r="F17" s="67">
        <f>SUM(G17:K17)</f>
        <v>60</v>
      </c>
      <c r="G17" s="64">
        <v>30</v>
      </c>
      <c r="H17" s="64">
        <v>30</v>
      </c>
      <c r="I17" s="64"/>
      <c r="J17" s="64"/>
      <c r="K17" s="68"/>
      <c r="L17" s="67"/>
      <c r="M17" s="64"/>
      <c r="N17" s="64">
        <v>30</v>
      </c>
      <c r="O17" s="68">
        <v>30</v>
      </c>
      <c r="P17" s="67"/>
      <c r="Q17" s="64"/>
      <c r="R17" s="64"/>
      <c r="S17" s="68"/>
      <c r="T17" s="71"/>
      <c r="U17" s="72">
        <f>$D17</f>
        <v>5</v>
      </c>
      <c r="V17" s="64"/>
      <c r="W17" s="64"/>
    </row>
    <row r="18" spans="1:23" x14ac:dyDescent="0.25">
      <c r="A18" s="64">
        <v>8</v>
      </c>
      <c r="B18" s="47"/>
      <c r="C18" s="65" t="s">
        <v>40</v>
      </c>
      <c r="D18" s="57">
        <v>3</v>
      </c>
      <c r="E18" s="66" t="s">
        <v>41</v>
      </c>
      <c r="F18" s="67">
        <f>SUM(G18:K18)</f>
        <v>30</v>
      </c>
      <c r="G18" s="64">
        <v>15</v>
      </c>
      <c r="H18" s="64">
        <v>15</v>
      </c>
      <c r="I18" s="64"/>
      <c r="J18" s="64"/>
      <c r="K18" s="68"/>
      <c r="L18" s="67"/>
      <c r="M18" s="64"/>
      <c r="N18" s="64"/>
      <c r="O18" s="68"/>
      <c r="P18" s="67">
        <v>15</v>
      </c>
      <c r="Q18" s="64">
        <v>15</v>
      </c>
      <c r="R18" s="64"/>
      <c r="S18" s="68"/>
      <c r="T18" s="71"/>
      <c r="U18" s="75"/>
      <c r="V18" s="72">
        <f>D18</f>
        <v>3</v>
      </c>
      <c r="W18" s="64"/>
    </row>
    <row r="19" spans="1:23" x14ac:dyDescent="0.25">
      <c r="A19" s="64">
        <v>9</v>
      </c>
      <c r="B19" s="47"/>
      <c r="C19" s="65" t="s">
        <v>42</v>
      </c>
      <c r="D19" s="57">
        <v>4</v>
      </c>
      <c r="E19" s="66" t="s">
        <v>41</v>
      </c>
      <c r="F19" s="67">
        <f>SUM(G19:K19)</f>
        <v>30</v>
      </c>
      <c r="G19" s="64">
        <v>15</v>
      </c>
      <c r="H19" s="64">
        <v>15</v>
      </c>
      <c r="I19" s="64"/>
      <c r="J19" s="64"/>
      <c r="K19" s="68"/>
      <c r="L19" s="67">
        <v>15</v>
      </c>
      <c r="M19" s="64">
        <v>15</v>
      </c>
      <c r="N19" s="64"/>
      <c r="O19" s="68"/>
      <c r="P19" s="67"/>
      <c r="Q19" s="64"/>
      <c r="R19" s="64"/>
      <c r="S19" s="68"/>
      <c r="T19" s="69">
        <f>D19</f>
        <v>4</v>
      </c>
      <c r="U19" s="72"/>
      <c r="V19" s="3"/>
      <c r="W19" s="64"/>
    </row>
    <row r="20" spans="1:23" x14ac:dyDescent="0.25">
      <c r="A20" s="64">
        <v>10</v>
      </c>
      <c r="B20" s="47"/>
      <c r="C20" s="65" t="s">
        <v>43</v>
      </c>
      <c r="D20" s="57">
        <v>5</v>
      </c>
      <c r="E20" s="66" t="s">
        <v>41</v>
      </c>
      <c r="F20" s="67">
        <f>SUM(G20:K20)</f>
        <v>45</v>
      </c>
      <c r="G20" s="64">
        <v>15</v>
      </c>
      <c r="H20" s="64">
        <v>30</v>
      </c>
      <c r="I20" s="64"/>
      <c r="J20" s="64"/>
      <c r="K20" s="68"/>
      <c r="L20" s="67">
        <v>15</v>
      </c>
      <c r="M20" s="64">
        <v>30</v>
      </c>
      <c r="N20" s="64"/>
      <c r="O20" s="68"/>
      <c r="P20" s="67"/>
      <c r="Q20" s="64"/>
      <c r="R20" s="64"/>
      <c r="S20" s="68"/>
      <c r="T20" s="69">
        <f>$D20</f>
        <v>5</v>
      </c>
      <c r="U20" s="70"/>
      <c r="V20" s="70"/>
      <c r="W20" s="64"/>
    </row>
    <row r="21" spans="1:23" x14ac:dyDescent="0.25">
      <c r="A21" s="64">
        <v>11</v>
      </c>
      <c r="B21" s="47"/>
      <c r="C21" s="65" t="s">
        <v>44</v>
      </c>
      <c r="D21" s="57">
        <v>4</v>
      </c>
      <c r="E21" s="66" t="s">
        <v>32</v>
      </c>
      <c r="F21" s="67">
        <f>SUM(G21:K21)</f>
        <v>45</v>
      </c>
      <c r="G21" s="64">
        <v>15</v>
      </c>
      <c r="H21" s="64"/>
      <c r="I21" s="64">
        <v>30</v>
      </c>
      <c r="J21" s="64"/>
      <c r="K21" s="68"/>
      <c r="L21" s="67"/>
      <c r="M21" s="64"/>
      <c r="N21" s="64">
        <v>15</v>
      </c>
      <c r="O21" s="68">
        <v>30</v>
      </c>
      <c r="P21" s="67"/>
      <c r="Q21" s="64"/>
      <c r="R21" s="64"/>
      <c r="S21" s="68"/>
      <c r="T21" s="71"/>
      <c r="U21" s="72">
        <f>D21</f>
        <v>4</v>
      </c>
      <c r="V21" s="76"/>
      <c r="W21" s="64"/>
    </row>
    <row r="22" spans="1:23" ht="9.75" customHeight="1" x14ac:dyDescent="0.25">
      <c r="A22" s="54" t="s">
        <v>45</v>
      </c>
      <c r="B22" s="55"/>
      <c r="C22" s="56"/>
      <c r="D22" s="57">
        <f>SUM((D23:D32))</f>
        <v>49</v>
      </c>
      <c r="E22" s="77"/>
      <c r="F22" s="59">
        <f t="shared" ref="F22:S22" si="4">SUM(F23:F32)</f>
        <v>300</v>
      </c>
      <c r="G22" s="60">
        <f t="shared" si="4"/>
        <v>120</v>
      </c>
      <c r="H22" s="60">
        <f t="shared" si="4"/>
        <v>60</v>
      </c>
      <c r="I22" s="60">
        <f t="shared" si="4"/>
        <v>0</v>
      </c>
      <c r="J22" s="60">
        <f t="shared" si="4"/>
        <v>0</v>
      </c>
      <c r="K22" s="61">
        <f t="shared" si="4"/>
        <v>120</v>
      </c>
      <c r="L22" s="59">
        <f t="shared" si="4"/>
        <v>30</v>
      </c>
      <c r="M22" s="60">
        <f t="shared" si="4"/>
        <v>15</v>
      </c>
      <c r="N22" s="60">
        <f t="shared" si="4"/>
        <v>15</v>
      </c>
      <c r="O22" s="62">
        <f t="shared" si="4"/>
        <v>30</v>
      </c>
      <c r="P22" s="63">
        <f t="shared" si="4"/>
        <v>60</v>
      </c>
      <c r="Q22" s="60">
        <f t="shared" si="4"/>
        <v>105</v>
      </c>
      <c r="R22" s="60">
        <f t="shared" si="4"/>
        <v>15</v>
      </c>
      <c r="S22" s="62">
        <f t="shared" si="4"/>
        <v>30</v>
      </c>
      <c r="T22" s="78">
        <f>SUM(T24:T32)</f>
        <v>4</v>
      </c>
      <c r="U22" s="57">
        <f>SUM(U24:U32)</f>
        <v>4</v>
      </c>
      <c r="V22" s="57">
        <f>SUM(V23:V32)</f>
        <v>19</v>
      </c>
      <c r="W22" s="57">
        <f>SUM(W23:W32)</f>
        <v>22</v>
      </c>
    </row>
    <row r="23" spans="1:23" x14ac:dyDescent="0.25">
      <c r="A23" s="64">
        <v>12</v>
      </c>
      <c r="B23" s="47"/>
      <c r="C23" s="65" t="s">
        <v>46</v>
      </c>
      <c r="D23" s="57">
        <v>4</v>
      </c>
      <c r="E23" s="66" t="s">
        <v>41</v>
      </c>
      <c r="F23" s="67">
        <f t="shared" ref="F23:F30" si="5">SUM(G23:K23)</f>
        <v>30</v>
      </c>
      <c r="G23" s="64">
        <v>15</v>
      </c>
      <c r="H23" s="64">
        <v>15</v>
      </c>
      <c r="I23" s="64"/>
      <c r="J23" s="70"/>
      <c r="K23" s="66"/>
      <c r="L23" s="67"/>
      <c r="M23" s="64"/>
      <c r="N23" s="64"/>
      <c r="O23" s="68"/>
      <c r="P23" s="79">
        <v>15</v>
      </c>
      <c r="Q23" s="64">
        <v>15</v>
      </c>
      <c r="R23" s="64"/>
      <c r="S23" s="68"/>
      <c r="T23" s="69"/>
      <c r="U23" s="70"/>
      <c r="V23" s="72">
        <f>$D23</f>
        <v>4</v>
      </c>
      <c r="W23" s="70"/>
    </row>
    <row r="24" spans="1:23" x14ac:dyDescent="0.25">
      <c r="A24" s="64">
        <v>13</v>
      </c>
      <c r="B24" s="47"/>
      <c r="C24" s="3" t="s">
        <v>47</v>
      </c>
      <c r="D24" s="57">
        <v>4</v>
      </c>
      <c r="E24" s="66" t="s">
        <v>32</v>
      </c>
      <c r="F24" s="67">
        <f t="shared" si="5"/>
        <v>30</v>
      </c>
      <c r="G24" s="64">
        <v>15</v>
      </c>
      <c r="H24" s="64">
        <v>15</v>
      </c>
      <c r="I24" s="64"/>
      <c r="J24" s="70"/>
      <c r="K24" s="66"/>
      <c r="L24" s="67"/>
      <c r="M24" s="64"/>
      <c r="N24" s="64"/>
      <c r="O24" s="68"/>
      <c r="P24" s="79">
        <v>15</v>
      </c>
      <c r="Q24" s="64">
        <v>15</v>
      </c>
      <c r="R24" s="64"/>
      <c r="S24" s="68"/>
      <c r="T24" s="79"/>
      <c r="U24" s="70"/>
      <c r="V24" s="72">
        <f>$D24</f>
        <v>4</v>
      </c>
      <c r="W24" s="64"/>
    </row>
    <row r="25" spans="1:23" ht="19.5" x14ac:dyDescent="0.25">
      <c r="A25" s="64">
        <v>14</v>
      </c>
      <c r="B25" s="47"/>
      <c r="C25" s="65" t="s">
        <v>48</v>
      </c>
      <c r="D25" s="57">
        <v>4</v>
      </c>
      <c r="E25" s="66" t="s">
        <v>41</v>
      </c>
      <c r="F25" s="67">
        <f t="shared" si="5"/>
        <v>30</v>
      </c>
      <c r="G25" s="64">
        <v>15</v>
      </c>
      <c r="H25" s="64">
        <v>15</v>
      </c>
      <c r="I25" s="64"/>
      <c r="J25" s="64"/>
      <c r="K25" s="66"/>
      <c r="L25" s="67">
        <v>15</v>
      </c>
      <c r="M25" s="64">
        <v>15</v>
      </c>
      <c r="N25" s="64"/>
      <c r="O25" s="68"/>
      <c r="P25" s="79"/>
      <c r="Q25" s="64"/>
      <c r="R25" s="64"/>
      <c r="S25" s="68"/>
      <c r="T25" s="69">
        <f>D25</f>
        <v>4</v>
      </c>
      <c r="U25" s="70"/>
      <c r="V25" s="72"/>
      <c r="W25" s="70"/>
    </row>
    <row r="26" spans="1:23" x14ac:dyDescent="0.25">
      <c r="A26" s="64">
        <v>15</v>
      </c>
      <c r="B26" s="47"/>
      <c r="C26" s="65" t="s">
        <v>49</v>
      </c>
      <c r="D26" s="57">
        <v>2</v>
      </c>
      <c r="E26" s="66" t="s">
        <v>41</v>
      </c>
      <c r="F26" s="67">
        <f t="shared" si="5"/>
        <v>15</v>
      </c>
      <c r="G26" s="64">
        <v>15</v>
      </c>
      <c r="H26" s="64"/>
      <c r="I26" s="64"/>
      <c r="J26" s="64"/>
      <c r="K26" s="66"/>
      <c r="L26" s="67"/>
      <c r="M26" s="64"/>
      <c r="N26" s="64">
        <v>15</v>
      </c>
      <c r="O26" s="68"/>
      <c r="P26" s="79"/>
      <c r="Q26" s="64"/>
      <c r="R26" s="64"/>
      <c r="S26" s="68"/>
      <c r="T26" s="3"/>
      <c r="U26" s="72">
        <f>$D26</f>
        <v>2</v>
      </c>
      <c r="V26" s="70"/>
      <c r="W26" s="64"/>
    </row>
    <row r="27" spans="1:23" ht="19.5" x14ac:dyDescent="0.25">
      <c r="A27" s="64">
        <v>16</v>
      </c>
      <c r="B27" s="47"/>
      <c r="C27" s="65" t="s">
        <v>50</v>
      </c>
      <c r="D27" s="57">
        <v>2</v>
      </c>
      <c r="E27" s="66" t="s">
        <v>41</v>
      </c>
      <c r="F27" s="67">
        <f t="shared" si="5"/>
        <v>30</v>
      </c>
      <c r="G27" s="64">
        <v>15</v>
      </c>
      <c r="H27" s="64">
        <v>15</v>
      </c>
      <c r="I27" s="64"/>
      <c r="J27" s="70"/>
      <c r="K27" s="66"/>
      <c r="L27" s="67"/>
      <c r="M27" s="64"/>
      <c r="N27" s="64"/>
      <c r="O27" s="68"/>
      <c r="P27" s="79">
        <v>15</v>
      </c>
      <c r="Q27" s="64">
        <v>15</v>
      </c>
      <c r="R27" s="64"/>
      <c r="S27" s="68"/>
      <c r="T27" s="69"/>
      <c r="U27" s="64"/>
      <c r="V27" s="72">
        <f>D27</f>
        <v>2</v>
      </c>
      <c r="W27" s="70"/>
    </row>
    <row r="28" spans="1:23" ht="19.5" x14ac:dyDescent="0.25">
      <c r="A28" s="64">
        <v>17</v>
      </c>
      <c r="B28" s="47"/>
      <c r="C28" s="65" t="s">
        <v>51</v>
      </c>
      <c r="D28" s="57">
        <v>2</v>
      </c>
      <c r="E28" s="66" t="s">
        <v>41</v>
      </c>
      <c r="F28" s="67">
        <f t="shared" si="5"/>
        <v>15</v>
      </c>
      <c r="G28" s="64">
        <v>15</v>
      </c>
      <c r="H28" s="64"/>
      <c r="I28" s="64"/>
      <c r="J28" s="64"/>
      <c r="K28" s="66"/>
      <c r="L28" s="67">
        <v>15</v>
      </c>
      <c r="M28" s="64"/>
      <c r="N28" s="64"/>
      <c r="O28" s="68"/>
      <c r="P28" s="79"/>
      <c r="Q28" s="64"/>
      <c r="R28" s="64"/>
      <c r="S28" s="68"/>
      <c r="T28" s="69"/>
      <c r="U28" s="64"/>
      <c r="V28" s="72">
        <f>D28</f>
        <v>2</v>
      </c>
      <c r="W28" s="70"/>
    </row>
    <row r="29" spans="1:23" x14ac:dyDescent="0.25">
      <c r="A29" s="64">
        <v>18</v>
      </c>
      <c r="B29" s="47"/>
      <c r="C29" s="65" t="s">
        <v>52</v>
      </c>
      <c r="D29" s="57">
        <v>2</v>
      </c>
      <c r="E29" s="66" t="s">
        <v>32</v>
      </c>
      <c r="F29" s="67">
        <f t="shared" si="5"/>
        <v>15</v>
      </c>
      <c r="G29" s="64">
        <v>15</v>
      </c>
      <c r="H29" s="64"/>
      <c r="I29" s="64"/>
      <c r="J29" s="64"/>
      <c r="K29" s="66"/>
      <c r="L29" s="67"/>
      <c r="M29" s="64"/>
      <c r="N29" s="64"/>
      <c r="O29" s="68"/>
      <c r="P29" s="79"/>
      <c r="Q29" s="64"/>
      <c r="R29" s="64">
        <v>15</v>
      </c>
      <c r="S29" s="68"/>
      <c r="T29" s="79"/>
      <c r="U29" s="64"/>
      <c r="V29" s="70"/>
      <c r="W29" s="72">
        <f>D29</f>
        <v>2</v>
      </c>
    </row>
    <row r="30" spans="1:23" ht="19.5" x14ac:dyDescent="0.25">
      <c r="A30" s="64">
        <v>19</v>
      </c>
      <c r="B30" s="47"/>
      <c r="C30" s="65" t="s">
        <v>53</v>
      </c>
      <c r="D30" s="57">
        <v>2</v>
      </c>
      <c r="E30" s="66" t="s">
        <v>41</v>
      </c>
      <c r="F30" s="67">
        <f t="shared" si="5"/>
        <v>15</v>
      </c>
      <c r="G30" s="64">
        <v>15</v>
      </c>
      <c r="H30" s="64"/>
      <c r="I30" s="64"/>
      <c r="J30" s="64"/>
      <c r="K30" s="66"/>
      <c r="L30" s="67"/>
      <c r="M30" s="64"/>
      <c r="N30" s="64"/>
      <c r="O30" s="68"/>
      <c r="P30" s="79">
        <v>15</v>
      </c>
      <c r="Q30" s="64"/>
      <c r="R30" s="64"/>
      <c r="S30" s="68"/>
      <c r="T30" s="69"/>
      <c r="U30" s="70"/>
      <c r="V30" s="72">
        <f>D30</f>
        <v>2</v>
      </c>
      <c r="W30" s="70"/>
    </row>
    <row r="31" spans="1:23" x14ac:dyDescent="0.25">
      <c r="A31" s="64">
        <v>20</v>
      </c>
      <c r="B31" s="47"/>
      <c r="C31" s="3" t="s">
        <v>54</v>
      </c>
      <c r="D31" s="57">
        <v>5</v>
      </c>
      <c r="E31" s="66" t="s">
        <v>41</v>
      </c>
      <c r="F31" s="67">
        <v>60</v>
      </c>
      <c r="G31" s="64"/>
      <c r="H31" s="64"/>
      <c r="I31" s="64"/>
      <c r="J31" s="64"/>
      <c r="K31" s="68">
        <v>60</v>
      </c>
      <c r="L31" s="67"/>
      <c r="M31" s="64"/>
      <c r="N31" s="64"/>
      <c r="O31" s="68">
        <v>30</v>
      </c>
      <c r="P31" s="67"/>
      <c r="Q31" s="64">
        <v>30</v>
      </c>
      <c r="R31" s="64"/>
      <c r="S31" s="68"/>
      <c r="T31" s="79"/>
      <c r="U31" s="70">
        <v>2</v>
      </c>
      <c r="V31" s="72">
        <v>3</v>
      </c>
      <c r="W31" s="70"/>
    </row>
    <row r="32" spans="1:23" x14ac:dyDescent="0.25">
      <c r="A32" s="64">
        <v>21</v>
      </c>
      <c r="B32" s="47"/>
      <c r="C32" s="65" t="s">
        <v>55</v>
      </c>
      <c r="D32" s="57">
        <v>22</v>
      </c>
      <c r="E32" s="66" t="s">
        <v>41</v>
      </c>
      <c r="F32" s="67">
        <f>SUM(G32:K32)</f>
        <v>60</v>
      </c>
      <c r="G32" s="64"/>
      <c r="H32" s="64"/>
      <c r="I32" s="64"/>
      <c r="J32" s="64"/>
      <c r="K32" s="68">
        <v>60</v>
      </c>
      <c r="L32" s="67"/>
      <c r="M32" s="64"/>
      <c r="N32" s="64"/>
      <c r="O32" s="68"/>
      <c r="P32" s="67"/>
      <c r="Q32" s="64">
        <v>30</v>
      </c>
      <c r="R32" s="64"/>
      <c r="S32" s="68">
        <v>30</v>
      </c>
      <c r="T32" s="79"/>
      <c r="U32" s="64"/>
      <c r="V32" s="72">
        <v>2</v>
      </c>
      <c r="W32" s="72">
        <v>20</v>
      </c>
    </row>
    <row r="33" spans="1:26" ht="20.25" customHeight="1" x14ac:dyDescent="0.25">
      <c r="A33" s="54" t="s">
        <v>56</v>
      </c>
      <c r="B33" s="55"/>
      <c r="C33" s="56"/>
      <c r="D33" s="57">
        <f>T33+U33+V33+W33</f>
        <v>18</v>
      </c>
      <c r="E33" s="77"/>
      <c r="F33" s="59">
        <v>90</v>
      </c>
      <c r="G33" s="60">
        <v>90</v>
      </c>
      <c r="H33" s="60"/>
      <c r="I33" s="80"/>
      <c r="J33" s="80"/>
      <c r="K33" s="77"/>
      <c r="L33" s="81"/>
      <c r="M33" s="80"/>
      <c r="N33" s="80">
        <v>30</v>
      </c>
      <c r="O33" s="82"/>
      <c r="P33" s="83">
        <v>30</v>
      </c>
      <c r="Q33" s="80"/>
      <c r="R33" s="80">
        <v>30</v>
      </c>
      <c r="S33" s="82"/>
      <c r="T33" s="63">
        <v>0</v>
      </c>
      <c r="U33" s="60">
        <v>6</v>
      </c>
      <c r="V33" s="60">
        <v>6</v>
      </c>
      <c r="W33" s="60">
        <v>6</v>
      </c>
    </row>
    <row r="34" spans="1:26" x14ac:dyDescent="0.25">
      <c r="A34" s="64">
        <v>22</v>
      </c>
      <c r="B34" s="47"/>
      <c r="C34" s="84" t="s">
        <v>57</v>
      </c>
      <c r="D34" s="57">
        <v>3</v>
      </c>
      <c r="E34" s="66" t="s">
        <v>41</v>
      </c>
      <c r="F34" s="67">
        <f>SUM(G34:K34)</f>
        <v>15</v>
      </c>
      <c r="G34" s="64">
        <v>15</v>
      </c>
      <c r="H34" s="64"/>
      <c r="I34" s="64"/>
      <c r="J34" s="64"/>
      <c r="K34" s="66"/>
      <c r="L34" s="67"/>
      <c r="M34" s="64"/>
      <c r="N34" s="64">
        <v>15</v>
      </c>
      <c r="O34" s="68"/>
      <c r="P34" s="79"/>
      <c r="Q34" s="64"/>
      <c r="R34" s="64"/>
      <c r="S34" s="68"/>
      <c r="T34" s="79"/>
      <c r="U34" s="64"/>
      <c r="V34" s="64"/>
      <c r="W34" s="72"/>
    </row>
    <row r="35" spans="1:26" x14ac:dyDescent="0.25">
      <c r="A35" s="64">
        <v>23</v>
      </c>
      <c r="B35" s="47"/>
      <c r="C35" s="84" t="s">
        <v>58</v>
      </c>
      <c r="D35" s="57">
        <v>3</v>
      </c>
      <c r="E35" s="66" t="s">
        <v>41</v>
      </c>
      <c r="F35" s="67">
        <f t="shared" ref="F35:F45" si="6">SUM(G35:K35)</f>
        <v>15</v>
      </c>
      <c r="G35" s="64">
        <v>15</v>
      </c>
      <c r="H35" s="64"/>
      <c r="I35" s="64"/>
      <c r="J35" s="64"/>
      <c r="K35" s="66"/>
      <c r="L35" s="67"/>
      <c r="M35" s="64"/>
      <c r="N35" s="64">
        <v>15</v>
      </c>
      <c r="O35" s="68"/>
      <c r="P35" s="79"/>
      <c r="Q35" s="64"/>
      <c r="R35" s="64"/>
      <c r="S35" s="68"/>
      <c r="T35" s="79"/>
      <c r="U35" s="64"/>
      <c r="V35" s="64"/>
      <c r="W35" s="72"/>
      <c r="X35" s="85"/>
      <c r="Y35" s="86"/>
      <c r="Z35" s="86"/>
    </row>
    <row r="36" spans="1:26" x14ac:dyDescent="0.25">
      <c r="A36" s="64">
        <v>24</v>
      </c>
      <c r="B36" s="47"/>
      <c r="C36" s="84" t="s">
        <v>59</v>
      </c>
      <c r="D36" s="57">
        <v>3</v>
      </c>
      <c r="E36" s="66" t="s">
        <v>41</v>
      </c>
      <c r="F36" s="67">
        <f t="shared" si="6"/>
        <v>15</v>
      </c>
      <c r="G36" s="64">
        <v>15</v>
      </c>
      <c r="H36" s="64"/>
      <c r="I36" s="64"/>
      <c r="J36" s="64"/>
      <c r="K36" s="66"/>
      <c r="L36" s="67"/>
      <c r="M36" s="64"/>
      <c r="N36" s="64">
        <v>15</v>
      </c>
      <c r="O36" s="68"/>
      <c r="P36" s="79"/>
      <c r="Q36" s="64"/>
      <c r="R36" s="64"/>
      <c r="S36" s="68"/>
      <c r="T36" s="79"/>
      <c r="U36" s="64"/>
      <c r="V36" s="64"/>
      <c r="W36" s="72"/>
    </row>
    <row r="37" spans="1:26" x14ac:dyDescent="0.25">
      <c r="A37" s="64">
        <v>25</v>
      </c>
      <c r="B37" s="47"/>
      <c r="C37" s="84" t="s">
        <v>60</v>
      </c>
      <c r="D37" s="57">
        <v>3</v>
      </c>
      <c r="E37" s="66" t="s">
        <v>41</v>
      </c>
      <c r="F37" s="67">
        <f t="shared" si="6"/>
        <v>15</v>
      </c>
      <c r="G37" s="64">
        <v>15</v>
      </c>
      <c r="H37" s="64"/>
      <c r="I37" s="64"/>
      <c r="J37" s="64"/>
      <c r="K37" s="66"/>
      <c r="L37" s="67"/>
      <c r="M37" s="64"/>
      <c r="N37" s="64">
        <v>15</v>
      </c>
      <c r="O37" s="68"/>
      <c r="P37" s="79"/>
      <c r="Q37" s="64"/>
      <c r="R37" s="64"/>
      <c r="S37" s="68"/>
      <c r="T37" s="79"/>
      <c r="U37" s="64"/>
      <c r="V37" s="64"/>
      <c r="W37" s="72"/>
    </row>
    <row r="38" spans="1:26" x14ac:dyDescent="0.25">
      <c r="A38" s="64">
        <v>26</v>
      </c>
      <c r="B38" s="47"/>
      <c r="C38" s="87" t="s">
        <v>61</v>
      </c>
      <c r="D38" s="57">
        <v>3</v>
      </c>
      <c r="E38" s="66" t="s">
        <v>41</v>
      </c>
      <c r="F38" s="67">
        <f t="shared" si="6"/>
        <v>15</v>
      </c>
      <c r="G38" s="64">
        <v>15</v>
      </c>
      <c r="H38" s="64"/>
      <c r="I38" s="64"/>
      <c r="J38" s="64"/>
      <c r="K38" s="66"/>
      <c r="L38" s="67"/>
      <c r="M38" s="64"/>
      <c r="N38" s="64"/>
      <c r="O38" s="68"/>
      <c r="P38" s="79">
        <v>15</v>
      </c>
      <c r="Q38" s="64"/>
      <c r="R38" s="64"/>
      <c r="S38" s="68"/>
      <c r="T38" s="79"/>
      <c r="U38" s="64"/>
      <c r="V38" s="64"/>
      <c r="W38" s="72"/>
      <c r="X38" s="85"/>
      <c r="Y38" s="86"/>
      <c r="Z38" s="86"/>
    </row>
    <row r="39" spans="1:26" x14ac:dyDescent="0.25">
      <c r="A39" s="64">
        <v>27</v>
      </c>
      <c r="B39" s="47"/>
      <c r="C39" s="87" t="s">
        <v>62</v>
      </c>
      <c r="D39" s="57">
        <v>3</v>
      </c>
      <c r="E39" s="66" t="s">
        <v>41</v>
      </c>
      <c r="F39" s="67">
        <f t="shared" si="6"/>
        <v>15</v>
      </c>
      <c r="G39" s="64">
        <v>15</v>
      </c>
      <c r="H39" s="64"/>
      <c r="I39" s="64"/>
      <c r="J39" s="64"/>
      <c r="K39" s="66"/>
      <c r="L39" s="67"/>
      <c r="M39" s="64"/>
      <c r="N39" s="64"/>
      <c r="O39" s="68"/>
      <c r="P39" s="79">
        <v>15</v>
      </c>
      <c r="Q39" s="64"/>
      <c r="R39" s="64"/>
      <c r="S39" s="68"/>
      <c r="T39" s="79"/>
      <c r="U39" s="64"/>
      <c r="V39" s="64"/>
      <c r="W39" s="72"/>
    </row>
    <row r="40" spans="1:26" x14ac:dyDescent="0.25">
      <c r="A40" s="64">
        <v>28</v>
      </c>
      <c r="B40" s="47"/>
      <c r="C40" s="87" t="s">
        <v>63</v>
      </c>
      <c r="D40" s="57">
        <v>3</v>
      </c>
      <c r="E40" s="66" t="s">
        <v>41</v>
      </c>
      <c r="F40" s="67">
        <f t="shared" si="6"/>
        <v>15</v>
      </c>
      <c r="G40" s="64">
        <v>15</v>
      </c>
      <c r="H40" s="64"/>
      <c r="I40" s="64"/>
      <c r="J40" s="64"/>
      <c r="K40" s="66"/>
      <c r="L40" s="67"/>
      <c r="M40" s="64"/>
      <c r="N40" s="64"/>
      <c r="O40" s="68"/>
      <c r="P40" s="79">
        <v>15</v>
      </c>
      <c r="Q40" s="64"/>
      <c r="R40" s="64"/>
      <c r="S40" s="68"/>
      <c r="T40" s="79"/>
      <c r="U40" s="64"/>
      <c r="V40" s="64"/>
      <c r="W40" s="72"/>
    </row>
    <row r="41" spans="1:26" x14ac:dyDescent="0.25">
      <c r="A41" s="64">
        <v>29</v>
      </c>
      <c r="B41" s="47"/>
      <c r="C41" s="87" t="s">
        <v>64</v>
      </c>
      <c r="D41" s="57">
        <v>3</v>
      </c>
      <c r="E41" s="66" t="s">
        <v>41</v>
      </c>
      <c r="F41" s="67">
        <f t="shared" si="6"/>
        <v>15</v>
      </c>
      <c r="G41" s="64">
        <v>15</v>
      </c>
      <c r="H41" s="64"/>
      <c r="I41" s="64"/>
      <c r="J41" s="64"/>
      <c r="K41" s="66"/>
      <c r="L41" s="67"/>
      <c r="M41" s="64"/>
      <c r="N41" s="64"/>
      <c r="O41" s="68"/>
      <c r="P41" s="79">
        <v>15</v>
      </c>
      <c r="Q41" s="64"/>
      <c r="R41" s="64"/>
      <c r="S41" s="68"/>
      <c r="T41" s="79"/>
      <c r="U41" s="64"/>
      <c r="V41" s="64"/>
      <c r="W41" s="72"/>
    </row>
    <row r="42" spans="1:26" x14ac:dyDescent="0.25">
      <c r="A42" s="64">
        <v>30</v>
      </c>
      <c r="B42" s="47"/>
      <c r="C42" s="84" t="s">
        <v>65</v>
      </c>
      <c r="D42" s="57">
        <v>3</v>
      </c>
      <c r="E42" s="66" t="s">
        <v>41</v>
      </c>
      <c r="F42" s="67">
        <f t="shared" si="6"/>
        <v>15</v>
      </c>
      <c r="G42" s="64">
        <v>15</v>
      </c>
      <c r="H42" s="64"/>
      <c r="I42" s="64"/>
      <c r="J42" s="64"/>
      <c r="K42" s="66"/>
      <c r="L42" s="67"/>
      <c r="M42" s="64"/>
      <c r="N42" s="64"/>
      <c r="O42" s="68"/>
      <c r="P42" s="79"/>
      <c r="Q42" s="64"/>
      <c r="R42" s="64">
        <v>15</v>
      </c>
      <c r="S42" s="68"/>
      <c r="T42" s="79"/>
      <c r="U42" s="64"/>
      <c r="V42" s="64"/>
      <c r="W42" s="72"/>
    </row>
    <row r="43" spans="1:26" x14ac:dyDescent="0.25">
      <c r="A43" s="64">
        <v>31</v>
      </c>
      <c r="B43" s="47"/>
      <c r="C43" s="84" t="s">
        <v>66</v>
      </c>
      <c r="D43" s="57">
        <v>3</v>
      </c>
      <c r="E43" s="66" t="s">
        <v>41</v>
      </c>
      <c r="F43" s="67">
        <f t="shared" si="6"/>
        <v>15</v>
      </c>
      <c r="G43" s="64">
        <v>15</v>
      </c>
      <c r="H43" s="64"/>
      <c r="I43" s="64"/>
      <c r="J43" s="64"/>
      <c r="K43" s="66"/>
      <c r="L43" s="67"/>
      <c r="M43" s="64"/>
      <c r="N43" s="64"/>
      <c r="O43" s="68"/>
      <c r="P43" s="79"/>
      <c r="Q43" s="64"/>
      <c r="R43" s="64">
        <v>15</v>
      </c>
      <c r="S43" s="68"/>
      <c r="T43" s="79"/>
      <c r="U43" s="64"/>
      <c r="V43" s="64"/>
      <c r="W43" s="64"/>
    </row>
    <row r="44" spans="1:26" x14ac:dyDescent="0.25">
      <c r="A44" s="64">
        <v>32</v>
      </c>
      <c r="B44" s="47"/>
      <c r="C44" s="84" t="s">
        <v>67</v>
      </c>
      <c r="D44" s="57">
        <v>3</v>
      </c>
      <c r="E44" s="66" t="s">
        <v>41</v>
      </c>
      <c r="F44" s="67">
        <f t="shared" si="6"/>
        <v>15</v>
      </c>
      <c r="G44" s="64">
        <v>15</v>
      </c>
      <c r="H44" s="64"/>
      <c r="I44" s="64"/>
      <c r="J44" s="64"/>
      <c r="K44" s="66"/>
      <c r="L44" s="67"/>
      <c r="M44" s="64"/>
      <c r="N44" s="64"/>
      <c r="O44" s="68"/>
      <c r="P44" s="79"/>
      <c r="Q44" s="64"/>
      <c r="R44" s="64">
        <v>15</v>
      </c>
      <c r="S44" s="68"/>
      <c r="T44" s="79"/>
      <c r="U44" s="64"/>
      <c r="V44" s="64"/>
      <c r="W44" s="72"/>
    </row>
    <row r="45" spans="1:26" x14ac:dyDescent="0.25">
      <c r="A45" s="64">
        <v>33</v>
      </c>
      <c r="B45" s="47"/>
      <c r="C45" s="84" t="s">
        <v>68</v>
      </c>
      <c r="D45" s="57">
        <v>3</v>
      </c>
      <c r="E45" s="66" t="s">
        <v>41</v>
      </c>
      <c r="F45" s="67">
        <f t="shared" si="6"/>
        <v>15</v>
      </c>
      <c r="G45" s="64">
        <v>15</v>
      </c>
      <c r="H45" s="64"/>
      <c r="I45" s="64"/>
      <c r="J45" s="64"/>
      <c r="K45" s="66"/>
      <c r="L45" s="67"/>
      <c r="M45" s="64"/>
      <c r="N45" s="64"/>
      <c r="O45" s="68"/>
      <c r="P45" s="79"/>
      <c r="Q45" s="64"/>
      <c r="R45" s="64">
        <v>15</v>
      </c>
      <c r="S45" s="68"/>
      <c r="T45" s="79"/>
      <c r="U45" s="64"/>
      <c r="V45" s="64"/>
      <c r="W45" s="72"/>
    </row>
    <row r="46" spans="1:26" x14ac:dyDescent="0.25">
      <c r="A46" s="88"/>
      <c r="B46" s="89"/>
      <c r="C46" s="90"/>
      <c r="D46" s="57"/>
      <c r="E46" s="77"/>
      <c r="F46" s="81"/>
      <c r="G46" s="80"/>
      <c r="H46" s="80"/>
      <c r="I46" s="80"/>
      <c r="J46" s="80"/>
      <c r="K46" s="77"/>
      <c r="L46" s="81"/>
      <c r="M46" s="80"/>
      <c r="N46" s="80"/>
      <c r="O46" s="82"/>
      <c r="P46" s="83"/>
      <c r="Q46" s="80"/>
      <c r="R46" s="80"/>
      <c r="S46" s="82"/>
      <c r="T46" s="83"/>
      <c r="U46" s="80"/>
      <c r="V46" s="80"/>
      <c r="W46" s="91"/>
    </row>
    <row r="47" spans="1:26" ht="18.75" customHeight="1" x14ac:dyDescent="0.25">
      <c r="A47" s="54" t="s">
        <v>69</v>
      </c>
      <c r="B47" s="55"/>
      <c r="C47" s="56"/>
      <c r="D47" s="57">
        <v>6</v>
      </c>
      <c r="E47" s="77"/>
      <c r="F47" s="59"/>
      <c r="G47" s="60"/>
      <c r="H47" s="80"/>
      <c r="I47" s="80"/>
      <c r="J47" s="80"/>
      <c r="K47" s="77"/>
      <c r="L47" s="81"/>
      <c r="M47" s="80"/>
      <c r="N47" s="80"/>
      <c r="O47" s="82"/>
      <c r="P47" s="83"/>
      <c r="Q47" s="80"/>
      <c r="R47" s="80"/>
      <c r="S47" s="82"/>
      <c r="T47" s="63">
        <f>SUM(T48:T50)</f>
        <v>0</v>
      </c>
      <c r="U47" s="60">
        <f>SUM(U48:U50)</f>
        <v>2</v>
      </c>
      <c r="V47" s="60">
        <f>SUM(V48:V50)</f>
        <v>2</v>
      </c>
      <c r="W47" s="60">
        <f>SUM(W48:W50)</f>
        <v>2</v>
      </c>
    </row>
    <row r="48" spans="1:26" x14ac:dyDescent="0.25">
      <c r="A48" s="64">
        <v>34</v>
      </c>
      <c r="B48" s="70"/>
      <c r="C48" s="65" t="s">
        <v>70</v>
      </c>
      <c r="D48" s="57">
        <v>2</v>
      </c>
      <c r="E48" s="66" t="s">
        <v>41</v>
      </c>
      <c r="F48" s="67"/>
      <c r="G48" s="64"/>
      <c r="H48" s="64"/>
      <c r="I48" s="64"/>
      <c r="J48" s="64"/>
      <c r="K48" s="66"/>
      <c r="L48" s="67"/>
      <c r="M48" s="64"/>
      <c r="N48" s="64"/>
      <c r="O48" s="68"/>
      <c r="P48" s="71"/>
      <c r="Q48" s="64"/>
      <c r="R48" s="64"/>
      <c r="S48" s="68"/>
      <c r="T48" s="79"/>
      <c r="U48" s="72">
        <f>$D48</f>
        <v>2</v>
      </c>
      <c r="V48" s="64"/>
      <c r="W48" s="64"/>
    </row>
    <row r="49" spans="1:23" x14ac:dyDescent="0.25">
      <c r="A49" s="64">
        <v>35</v>
      </c>
      <c r="B49" s="70"/>
      <c r="C49" s="65" t="s">
        <v>71</v>
      </c>
      <c r="D49" s="57">
        <v>2</v>
      </c>
      <c r="E49" s="66" t="s">
        <v>41</v>
      </c>
      <c r="F49" s="67"/>
      <c r="G49" s="64"/>
      <c r="H49" s="64"/>
      <c r="I49" s="64"/>
      <c r="J49" s="64"/>
      <c r="K49" s="66"/>
      <c r="L49" s="67"/>
      <c r="M49" s="64"/>
      <c r="N49" s="64"/>
      <c r="O49" s="68"/>
      <c r="P49" s="79"/>
      <c r="Q49" s="64"/>
      <c r="R49" s="64"/>
      <c r="S49" s="68"/>
      <c r="T49" s="79"/>
      <c r="U49" s="64"/>
      <c r="V49" s="72">
        <f>$D49</f>
        <v>2</v>
      </c>
      <c r="W49" s="64"/>
    </row>
    <row r="50" spans="1:23" x14ac:dyDescent="0.25">
      <c r="A50" s="64">
        <v>36</v>
      </c>
      <c r="B50" s="70"/>
      <c r="C50" s="65" t="s">
        <v>72</v>
      </c>
      <c r="D50" s="57">
        <v>2</v>
      </c>
      <c r="E50" s="66" t="s">
        <v>41</v>
      </c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9"/>
      <c r="U50" s="69"/>
      <c r="V50" s="69"/>
      <c r="W50" s="69">
        <v>2</v>
      </c>
    </row>
    <row r="51" spans="1:23" s="4" customFormat="1" ht="9.75" customHeight="1" thickBot="1" x14ac:dyDescent="0.3">
      <c r="A51" s="54" t="s">
        <v>73</v>
      </c>
      <c r="B51" s="55"/>
      <c r="C51" s="56"/>
      <c r="D51" s="57">
        <f>D9+D16+D22+D33+D46+D47</f>
        <v>120</v>
      </c>
      <c r="E51" s="61"/>
      <c r="F51" s="92">
        <f t="shared" ref="F51:W51" si="7">SUM(F9+F16+F22+F33+F46+F47)</f>
        <v>825</v>
      </c>
      <c r="G51" s="92">
        <f t="shared" si="7"/>
        <v>420</v>
      </c>
      <c r="H51" s="92">
        <f t="shared" si="7"/>
        <v>180</v>
      </c>
      <c r="I51" s="92">
        <f t="shared" si="7"/>
        <v>60</v>
      </c>
      <c r="J51" s="92">
        <f t="shared" si="7"/>
        <v>45</v>
      </c>
      <c r="K51" s="92">
        <f t="shared" si="7"/>
        <v>120</v>
      </c>
      <c r="L51" s="92">
        <f t="shared" si="7"/>
        <v>150</v>
      </c>
      <c r="M51" s="92">
        <f t="shared" si="7"/>
        <v>120</v>
      </c>
      <c r="N51" s="92">
        <f t="shared" si="7"/>
        <v>120</v>
      </c>
      <c r="O51" s="92">
        <f t="shared" si="7"/>
        <v>135</v>
      </c>
      <c r="P51" s="92">
        <f t="shared" si="7"/>
        <v>105</v>
      </c>
      <c r="Q51" s="92">
        <f t="shared" si="7"/>
        <v>120</v>
      </c>
      <c r="R51" s="92">
        <f t="shared" si="7"/>
        <v>45</v>
      </c>
      <c r="S51" s="92">
        <f t="shared" si="7"/>
        <v>30</v>
      </c>
      <c r="T51" s="78">
        <f t="shared" si="7"/>
        <v>30</v>
      </c>
      <c r="U51" s="78">
        <f t="shared" si="7"/>
        <v>30</v>
      </c>
      <c r="V51" s="78">
        <f t="shared" si="7"/>
        <v>30</v>
      </c>
      <c r="W51" s="78">
        <f t="shared" si="7"/>
        <v>30</v>
      </c>
    </row>
    <row r="52" spans="1:23" x14ac:dyDescent="0.25">
      <c r="A52" s="93"/>
      <c r="B52" s="94"/>
      <c r="C52" s="53"/>
      <c r="D52" s="94"/>
      <c r="E52" s="53"/>
      <c r="F52" s="53"/>
      <c r="G52" s="95">
        <f>G51/$F$51</f>
        <v>0.50909090909090904</v>
      </c>
      <c r="H52" s="95">
        <f>H51/$F$51</f>
        <v>0.21818181818181817</v>
      </c>
      <c r="I52" s="95">
        <f>I51/$F$51</f>
        <v>7.2727272727272724E-2</v>
      </c>
      <c r="J52" s="95">
        <f>J51/$F$51</f>
        <v>5.4545454545454543E-2</v>
      </c>
      <c r="K52" s="95">
        <f>K51/$F$51</f>
        <v>0.14545454545454545</v>
      </c>
      <c r="L52" s="96">
        <f>SUM(L51:M51)</f>
        <v>270</v>
      </c>
      <c r="M52" s="96"/>
      <c r="N52" s="96">
        <f>SUM(N51:O51)</f>
        <v>255</v>
      </c>
      <c r="O52" s="96"/>
      <c r="P52" s="96">
        <f>SUM(P51:Q51)</f>
        <v>225</v>
      </c>
      <c r="Q52" s="96"/>
      <c r="R52" s="96">
        <f>SUM(R51:S51)</f>
        <v>75</v>
      </c>
      <c r="S52" s="96"/>
      <c r="T52" s="93"/>
      <c r="U52" s="93"/>
    </row>
    <row r="53" spans="1:23" x14ac:dyDescent="0.25">
      <c r="A53" s="93"/>
      <c r="B53" s="97"/>
      <c r="C53" s="97"/>
      <c r="D53" s="94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93"/>
      <c r="U53" s="93"/>
    </row>
    <row r="54" spans="1:23" s="101" customFormat="1" x14ac:dyDescent="0.25">
      <c r="A54" s="98"/>
      <c r="B54" s="99" t="s">
        <v>74</v>
      </c>
      <c r="C54" s="100"/>
      <c r="D54" s="99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5"/>
      <c r="U54" s="5"/>
      <c r="V54" s="5"/>
      <c r="W54" s="5"/>
    </row>
    <row r="55" spans="1:23" x14ac:dyDescent="0.25">
      <c r="B55" s="102" t="s">
        <v>75</v>
      </c>
      <c r="C55" s="103"/>
      <c r="D55" s="104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98"/>
      <c r="U55" s="98"/>
      <c r="V55" s="98"/>
      <c r="W55" s="98"/>
    </row>
    <row r="56" spans="1:23" x14ac:dyDescent="0.25">
      <c r="B56" s="102" t="s">
        <v>76</v>
      </c>
    </row>
    <row r="57" spans="1:23" x14ac:dyDescent="0.25">
      <c r="B57" s="102" t="s">
        <v>77</v>
      </c>
    </row>
    <row r="58" spans="1:23" x14ac:dyDescent="0.25">
      <c r="B58" s="102" t="s">
        <v>78</v>
      </c>
    </row>
    <row r="59" spans="1:23" x14ac:dyDescent="0.25">
      <c r="B59" s="102" t="s">
        <v>79</v>
      </c>
    </row>
    <row r="60" spans="1:23" x14ac:dyDescent="0.25">
      <c r="B60" s="102" t="s">
        <v>80</v>
      </c>
    </row>
    <row r="61" spans="1:23" ht="20.25" customHeight="1" x14ac:dyDescent="0.25">
      <c r="B61" s="102" t="s">
        <v>81</v>
      </c>
    </row>
    <row r="62" spans="1:23" ht="20.25" customHeight="1" x14ac:dyDescent="0.25"/>
    <row r="63" spans="1:23" ht="20.25" customHeight="1" x14ac:dyDescent="0.25">
      <c r="B63" s="2" t="s">
        <v>82</v>
      </c>
    </row>
    <row r="64" spans="1:23" ht="20.25" customHeight="1" x14ac:dyDescent="0.25">
      <c r="K64" s="105" t="s">
        <v>83</v>
      </c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</row>
    <row r="65" spans="11:23" ht="20.25" customHeight="1" x14ac:dyDescent="0.25">
      <c r="K65" s="106" t="s">
        <v>84</v>
      </c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</row>
  </sheetData>
  <mergeCells count="44">
    <mergeCell ref="R52:S52"/>
    <mergeCell ref="B53:C53"/>
    <mergeCell ref="K64:W64"/>
    <mergeCell ref="K65:W65"/>
    <mergeCell ref="A46:C46"/>
    <mergeCell ref="A47:C47"/>
    <mergeCell ref="A51:C51"/>
    <mergeCell ref="L52:M52"/>
    <mergeCell ref="N52:O52"/>
    <mergeCell ref="P52:Q52"/>
    <mergeCell ref="A9:C9"/>
    <mergeCell ref="A16:C16"/>
    <mergeCell ref="A22:C22"/>
    <mergeCell ref="A33:C33"/>
    <mergeCell ref="X35:Z35"/>
    <mergeCell ref="X38:Z38"/>
    <mergeCell ref="T6:T8"/>
    <mergeCell ref="U6:U8"/>
    <mergeCell ref="V6:V8"/>
    <mergeCell ref="W6:W8"/>
    <mergeCell ref="L7:M7"/>
    <mergeCell ref="N7:O7"/>
    <mergeCell ref="P7:Q7"/>
    <mergeCell ref="R7:S7"/>
    <mergeCell ref="L5:S5"/>
    <mergeCell ref="T5:W5"/>
    <mergeCell ref="F6:F8"/>
    <mergeCell ref="G6:G8"/>
    <mergeCell ref="H6:H8"/>
    <mergeCell ref="I6:I8"/>
    <mergeCell ref="J6:J8"/>
    <mergeCell ref="K6:K8"/>
    <mergeCell ref="L6:O6"/>
    <mergeCell ref="P6:S6"/>
    <mergeCell ref="A1:C1"/>
    <mergeCell ref="A2:W2"/>
    <mergeCell ref="A3:W3"/>
    <mergeCell ref="D4:K4"/>
    <mergeCell ref="A5:A8"/>
    <mergeCell ref="B5:B8"/>
    <mergeCell ref="C5:C8"/>
    <mergeCell ref="D5:D8"/>
    <mergeCell ref="E5:E8"/>
    <mergeCell ref="F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Wydział Ekonomiczny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Uniwersytet Opolski</dc:creator>
  <cp:lastModifiedBy>Uniwersytet Opolski</cp:lastModifiedBy>
  <dcterms:created xsi:type="dcterms:W3CDTF">2017-04-21T13:19:30Z</dcterms:created>
  <dcterms:modified xsi:type="dcterms:W3CDTF">2017-04-21T13:19:52Z</dcterms:modified>
</cp:coreProperties>
</file>